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
    </mc:Choice>
  </mc:AlternateContent>
  <xr:revisionPtr revIDLastSave="0" documentId="13_ncr:1_{0AF4A610-5CA4-4BF7-A181-59B0877530E6}" xr6:coauthVersionLast="41" xr6:coauthVersionMax="45" xr10:uidLastSave="{00000000-0000-0000-0000-000000000000}"/>
  <workbookProtection workbookAlgorithmName="SHA-512" workbookHashValue="X0vyLPCZHTyPLwunwAP2uyLlYI5e+BFXnIhC9Vdq/8zBPn/mB5NxSM/6ze+fr6oTDEeayCNnzbNng1/VI+tPQA==" workbookSaltValue="vh5UBd5fXkFyOII4livaXQ==" workbookSpinCount="100000" lockStructure="1"/>
  <bookViews>
    <workbookView xWindow="390" yWindow="390" windowWidth="19815" windowHeight="1552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<sst xmlns="http://schemas.openxmlformats.org/spreadsheetml/2006/main" count="223" uniqueCount="108">
  <si>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</si>
  <si>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</si>
  <si>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</si>
  <si>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</si>
  <si>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</si>
  <si>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</si>
  <si>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</si>
  <si>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</si>
  <si>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</si>
  <si>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</si>
  <si>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</si>
  <si>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</si>
  <si>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</si>
  <si>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</si>
  <si>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</si>
  <si>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</si>
  <si>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</si>
  <si>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</si>
  <si>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</si>
  <si>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</si>
  <si>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</si>
  <si>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</si>
  <si>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</si>
  <si>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</si>
  <si>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</si>
  <si>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</si>
  <si>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</si>
  <si>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</si>
  <si>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</si>
  <si>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</si>
  <si>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</si>
  <si>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</si>
  <si>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</si>
  <si>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</si>
  <si>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</si>
  <si>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</si>
  <si>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</si>
  <si>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</si>
  <si>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</si>
  <si>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</si>
  <si>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</si>
  <si>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</si>
  <si>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</si>
  <si>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</si>
  <si>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</si>
  <si>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</si>
  <si>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</si>
  <si>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</si>
  <si>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</si>
  <si>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</si>
  <si>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</si>
  <si>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</si>
  <si>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</si>
  <si>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</si>
  <si>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</si>
  <si>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</si>
  <si>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</si>
  <si>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</si>
  <si>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</si>
  <si>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</si>
  <si>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</si>
  <si>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</si>
  <si>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</si>
  <si>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</si>
  <si>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</si>
  <si>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</si>
  <si>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</si>
  <si>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</si>
  <si>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</si>
  <si>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</si>
  <si>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</si>
  <si>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</si>
  <si>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</si>
  <si>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</si>
  <si>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</si>
  <si>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</si>
  <si>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</si>
  <si>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</si>
  <si>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</si>
  <si>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</si>
  <si>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</si>
  <si>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</si>
  <si>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</si>
  <si>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</si>
  <si>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</si>
  <si>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</si>
  <si>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</si>
  <si>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</si>
  <si>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</si>
  <si>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</si>
  <si>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</si>
  <si>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</si>
  <si>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</si>
  <si>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京築地区水道企業団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</si>
  <si>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</si>
  <si>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</si>
  <si>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</si>
  <si>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</si>
  <si>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</si>
  <si>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</si>
  <si>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</si>
  <si>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</si>
  <si>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</si>
  <si>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</si>
  <si>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</si>
  <si>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横瀬浄水場の供用開始により事業の拡大と経営の効率化が図られつつある。
　また、令和元年度の渇水時には、供給水量倍増と構成市町の協力により、水を求める市町へ円滑な融通も実施できた。
　今後も経費の抑制等を図りつつも、老朽化した設備の適時更新及び耐震化により安定経営と安定供給の両立を目指す。</t>
    <rPh sb="7" eb="9">
      <t>キョウヨウ</t>
    </rPh>
    <rPh sb="9" eb="11">
      <t>カイシ</t>
    </rPh>
    <rPh sb="14" eb="16">
      <t>ジギョウ</t>
    </rPh>
    <rPh sb="17" eb="19">
      <t>カクダイ</t>
    </rPh>
    <rPh sb="20" eb="22">
      <t>ケイエイ</t>
    </rPh>
    <rPh sb="23" eb="26">
      <t>コウリツカ</t>
    </rPh>
    <rPh sb="27" eb="28">
      <t>ハカ</t>
    </rPh>
    <rPh sb="40" eb="42">
      <t>レイワ</t>
    </rPh>
    <rPh sb="42" eb="43">
      <t>モト</t>
    </rPh>
    <rPh sb="43" eb="45">
      <t>ネンド</t>
    </rPh>
    <rPh sb="46" eb="49">
      <t>カッスイジ</t>
    </rPh>
    <rPh sb="52" eb="54">
      <t>キョウキュウ</t>
    </rPh>
    <rPh sb="54" eb="56">
      <t>スイリョウ</t>
    </rPh>
    <rPh sb="56" eb="58">
      <t>バイゾウ</t>
    </rPh>
    <rPh sb="70" eb="71">
      <t>ミズ</t>
    </rPh>
    <rPh sb="72" eb="73">
      <t>モト</t>
    </rPh>
    <rPh sb="75" eb="77">
      <t>シマチ</t>
    </rPh>
    <rPh sb="78" eb="80">
      <t>エンカツ</t>
    </rPh>
    <rPh sb="81" eb="83">
      <t>ユウズウ</t>
    </rPh>
    <rPh sb="84" eb="86">
      <t>ジッシ</t>
    </rPh>
    <rPh sb="92" eb="94">
      <t>コンゴ</t>
    </rPh>
    <rPh sb="95" eb="97">
      <t>ケイヒ</t>
    </rPh>
    <rPh sb="98" eb="100">
      <t>ヨクセイ</t>
    </rPh>
    <rPh sb="100" eb="101">
      <t>トウ</t>
    </rPh>
    <rPh sb="102" eb="103">
      <t>ハカ</t>
    </rPh>
    <rPh sb="108" eb="111">
      <t>ロウキュウカ</t>
    </rPh>
    <rPh sb="113" eb="115">
      <t>セツビ</t>
    </rPh>
    <rPh sb="116" eb="118">
      <t>テキジ</t>
    </rPh>
    <rPh sb="118" eb="120">
      <t>コウシン</t>
    </rPh>
    <rPh sb="120" eb="121">
      <t>オヨ</t>
    </rPh>
    <rPh sb="122" eb="125">
      <t>タイシンカ</t>
    </rPh>
    <rPh sb="138" eb="140">
      <t>リョウリツ</t>
    </rPh>
    <rPh sb="141" eb="143">
      <t>メザ</t>
    </rPh>
    <phoneticPr fontId="4"/>
  </si>
  <si>
    <t>　手元資金を表わす流動比率が平成３０年度に低下している理由は、平成３１年３月に竣工した横瀬浄水場に関わる工事費等の未払金が発生、流動負債が例年より増大したためである。　　
　同じく横瀬浄水場の建設のため、借入金である企業債が大幅に増加し、償還金額、利息負担も大きくなっている。ただし、現在まで経常的な収入で経常的な支出を賄えている状況であるため、経常収支比率は良好である。また、企業債残高対給水収益については、今後、施設の更新事業や耐震化事業により、起債する予定ではあるが、起債残高の大半を占めている湯の川内浄水場等建設時の企業債の償還が満了時期をむかえつつあるため、今後は減少へ転じる見込である。
　横瀬浄水場の令和元年６月の供用開始に伴い、水量の変更や費用の見直し等を行い、１トン当たりの供給単価を、令和元年度より178円/ｍ³から120円/ｍ³に減額。これにより、令和元年度以降は、高かった経常収支比率140.82％が以前よりも下がる見込みである。同じく料金回収率も146.07％と高くなっているが、今回の供給単価の見直しに伴い、低下する見込である。</t>
  </si>
  <si>
    <t>　送水管等の管路については、設置開始が平成３年度以降であるため耐用年数を超えたものはない。管路経年化率は0％。２つある浄水場のうち、横瀬浄水場は平成３０年竣工であり最新。湯の川内浄水場や各市町の配水池の機械設備・電機設備（企業団分）は、設置から２１年目を迎え耐用年数を過ぎており、更新を控える。令和２年度よりまず、配水池の電機設備等を順次更新予定である。併せて、湯の川内浄水場の耐震化も計画している。</t>
    <rPh sb="4" eb="5">
      <t>トウ</t>
    </rPh>
    <rPh sb="6" eb="8">
      <t>カンロ</t>
    </rPh>
    <rPh sb="14" eb="16">
      <t>セッチ</t>
    </rPh>
    <rPh sb="16" eb="18">
      <t>カイシ</t>
    </rPh>
    <rPh sb="19" eb="21">
      <t>ヘイセイ</t>
    </rPh>
    <rPh sb="22" eb="24">
      <t>ネンド</t>
    </rPh>
    <rPh sb="24" eb="26">
      <t>イコウ</t>
    </rPh>
    <rPh sb="31" eb="33">
      <t>タイヨウ</t>
    </rPh>
    <rPh sb="33" eb="35">
      <t>ネンスウ</t>
    </rPh>
    <rPh sb="36" eb="37">
      <t>コ</t>
    </rPh>
    <rPh sb="45" eb="47">
      <t>カンロ</t>
    </rPh>
    <rPh sb="47" eb="49">
      <t>ケイネン</t>
    </rPh>
    <rPh sb="49" eb="50">
      <t>カ</t>
    </rPh>
    <rPh sb="50" eb="51">
      <t>リツ</t>
    </rPh>
    <rPh sb="59" eb="62">
      <t>ジョウスイジョウ</t>
    </rPh>
    <rPh sb="66" eb="68">
      <t>ヨコセ</t>
    </rPh>
    <rPh sb="68" eb="71">
      <t>ジョウスイジョウ</t>
    </rPh>
    <rPh sb="72" eb="74">
      <t>ヘイセイ</t>
    </rPh>
    <rPh sb="76" eb="77">
      <t>ネン</t>
    </rPh>
    <rPh sb="77" eb="79">
      <t>シュンコウ</t>
    </rPh>
    <rPh sb="82" eb="84">
      <t>サイシン</t>
    </rPh>
    <rPh sb="85" eb="86">
      <t>ユ</t>
    </rPh>
    <rPh sb="87" eb="89">
      <t>カワチ</t>
    </rPh>
    <rPh sb="89" eb="92">
      <t>ジョウスイジョウ</t>
    </rPh>
    <rPh sb="93" eb="95">
      <t>カクシ</t>
    </rPh>
    <rPh sb="95" eb="96">
      <t>マチ</t>
    </rPh>
    <rPh sb="97" eb="100">
      <t>ハイスイチ</t>
    </rPh>
    <rPh sb="111" eb="114">
      <t>キギョウダン</t>
    </rPh>
    <rPh sb="114" eb="115">
      <t>ブン</t>
    </rPh>
    <rPh sb="118" eb="120">
      <t>セッチ</t>
    </rPh>
    <rPh sb="124" eb="126">
      <t>ネンメ</t>
    </rPh>
    <rPh sb="127" eb="128">
      <t>ムカ</t>
    </rPh>
    <rPh sb="129" eb="131">
      <t>タイヨウ</t>
    </rPh>
    <rPh sb="131" eb="133">
      <t>ネンスウ</t>
    </rPh>
    <rPh sb="134" eb="135">
      <t>ス</t>
    </rPh>
    <rPh sb="140" eb="142">
      <t>コウシン</t>
    </rPh>
    <rPh sb="143" eb="144">
      <t>ヒカ</t>
    </rPh>
    <rPh sb="147" eb="149">
      <t>レイワ</t>
    </rPh>
    <rPh sb="150" eb="152">
      <t>ネンド</t>
    </rPh>
    <rPh sb="157" eb="160">
      <t>ハイスイチ</t>
    </rPh>
    <rPh sb="161" eb="163">
      <t>デンキ</t>
    </rPh>
    <rPh sb="163" eb="165">
      <t>セツビ</t>
    </rPh>
    <rPh sb="165" eb="166">
      <t>トウ</t>
    </rPh>
    <rPh sb="167" eb="169">
      <t>ジュンジ</t>
    </rPh>
    <rPh sb="169" eb="171">
      <t>コウシン</t>
    </rPh>
    <rPh sb="171" eb="173">
      <t>ヨテイ</t>
    </rPh>
    <rPh sb="177" eb="178">
      <t>アワ</t>
    </rPh>
    <rPh sb="181" eb="182">
      <t>ユ</t>
    </rPh>
    <rPh sb="183" eb="185">
      <t>カワチ</t>
    </rPh>
    <rPh sb="185" eb="188">
      <t>ジョウスイジョウ</t>
    </rPh>
    <rPh sb="189" eb="192">
      <t>タイシンカ</t>
    </rPh>
    <rPh sb="193" eb="19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</si>
</sst>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9" fillId="0" borderId="0" xfId="0" applyFont="1" applyAlignment="1">
      <alignment horizontal="left" vertical="center"/>
    </xf>
    <xf numFmtId="0" fontId="9" fillId="0" borderId="0" xfId="0" applyFont="1">
      <alignment vertical="center"/>
    </xf>
    <xf numFmtId="0" fontId="9" fillId="0" borderId="10"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10" xfId="0" applyFont="1" applyBorder="1">
      <alignment vertical="center"/>
    </xf>
    <xf numFmtId="0" fontId="3" fillId="0" borderId="1" xfId="0" applyFont="1" applyBorder="1" applyAlignment="1">
      <alignment horizontal="left" vertical="center"/>
    </xf>
    <xf numFmtId="0" fontId="3" fillId="0" borderId="1" xfId="0" applyFont="1" applyBorder="1">
      <alignment vertical="center"/>
    </xf>
    <xf numFmtId="0" fontId="3" fillId="0" borderId="12" xfId="0" applyFont="1" applyBorder="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9-48A6-BD8E-5A279EA0AC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8729-48A6-BD8E-5A279EA0AC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96.89</c:v>
                </c:pt>
                <c:pt idx="1">
                  <c:v>96.81</c:v>
                </c:pt>
                <c:pt idx="2">
                  <c:v>96.93</c:v>
                </c:pt>
                <c:pt idx="3">
                  <c:v>97.3</c:v>
                </c:pt>
                <c:pt idx="4">
                  <c:v>98.26</c:v>
                </c:pt>
              </c:numCache>
            </c:numRef>
          </c:val>
          <c:extLst>
            <c:ext xmlns:c16="http://schemas.microsoft.com/office/drawing/2014/chart" uri="{C3380CC4-5D6E-409C-BE32-E72D297353CC}">
              <c16:uniqueId val="{00000000-60AF-4000-B5D0-EDEC9E4960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60AF-4000-B5D0-EDEC9E4960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5C-457F-A3ED-D17286AE68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595C-457F-A3ED-D17286AE68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124.22</c:v>
                </c:pt>
                <c:pt idx="1">
                  <c:v>130.47</c:v>
                </c:pt>
                <c:pt idx="2">
                  <c:v>139.43</c:v>
                </c:pt>
                <c:pt idx="3">
                  <c:v>132.37</c:v>
                </c:pt>
                <c:pt idx="4">
                  <c:v>140.82</c:v>
                </c:pt>
              </c:numCache>
            </c:numRef>
          </c:val>
          <c:extLst>
            <c:ext xmlns:c16="http://schemas.microsoft.com/office/drawing/2014/chart" uri="{C3380CC4-5D6E-409C-BE32-E72D297353CC}">
              <c16:uniqueId val="{00000000-0AB1-48B4-996E-B2674DE6AC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0AB1-48B4-996E-B2674DE6AC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39.770000000000003</c:v>
                </c:pt>
                <c:pt idx="1">
                  <c:v>41.19</c:v>
                </c:pt>
                <c:pt idx="2">
                  <c:v>42.61</c:v>
                </c:pt>
                <c:pt idx="3">
                  <c:v>41.1</c:v>
                </c:pt>
                <c:pt idx="4">
                  <c:v>42.56</c:v>
                </c:pt>
              </c:numCache>
            </c:numRef>
          </c:val>
          <c:extLst>
            <c:ext xmlns:c16="http://schemas.microsoft.com/office/drawing/2014/chart" uri="{C3380CC4-5D6E-409C-BE32-E72D297353CC}">
              <c16:uniqueId val="{00000000-0AD5-4B5F-A567-E47D4BC882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0AD5-4B5F-A567-E47D4BC882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C6-4984-ADB0-1CA3EA2157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70C6-4984-ADB0-1CA3EA2157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6-4CC6-BD65-F70CA490C6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1A26-4CC6-BD65-F70CA490C6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224.41</c:v>
                </c:pt>
                <c:pt idx="1">
                  <c:v>241.87</c:v>
                </c:pt>
                <c:pt idx="2">
                  <c:v>196.91</c:v>
                </c:pt>
                <c:pt idx="3">
                  <c:v>238.35</c:v>
                </c:pt>
                <c:pt idx="4">
                  <c:v>182.46</c:v>
                </c:pt>
              </c:numCache>
            </c:numRef>
          </c:val>
          <c:extLst>
            <c:ext xmlns:c16="http://schemas.microsoft.com/office/drawing/2014/chart" uri="{C3380CC4-5D6E-409C-BE32-E72D297353CC}">
              <c16:uniqueId val="{00000000-69D1-49F4-B0A7-DE703726B7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69D1-49F4-B0A7-DE703726B7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504.6</c:v>
                </c:pt>
                <c:pt idx="1">
                  <c:v>475.33</c:v>
                </c:pt>
                <c:pt idx="2">
                  <c:v>531.49</c:v>
                </c:pt>
                <c:pt idx="3">
                  <c:v>618.16</c:v>
                </c:pt>
                <c:pt idx="4">
                  <c:v>656.89</c:v>
                </c:pt>
              </c:numCache>
            </c:numRef>
          </c:val>
          <c:extLst>
            <c:ext xmlns:c16="http://schemas.microsoft.com/office/drawing/2014/chart" uri="{C3380CC4-5D6E-409C-BE32-E72D297353CC}">
              <c16:uniqueId val="{00000000-D8B4-4037-81AA-0B36C9E0D2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D8B4-4037-81AA-0B36C9E0D2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127.62</c:v>
                </c:pt>
                <c:pt idx="1">
                  <c:v>133.84</c:v>
                </c:pt>
                <c:pt idx="2">
                  <c:v>144.33000000000001</c:v>
                </c:pt>
                <c:pt idx="3">
                  <c:v>136.72999999999999</c:v>
                </c:pt>
                <c:pt idx="4">
                  <c:v>146.07</c:v>
                </c:pt>
              </c:numCache>
            </c:numRef>
          </c:val>
          <c:extLst>
            <c:ext xmlns:c16="http://schemas.microsoft.com/office/drawing/2014/chart" uri="{C3380CC4-5D6E-409C-BE32-E72D297353CC}">
              <c16:uniqueId val="{00000000-2C8F-4BA3-A3E5-C03C9FC190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2C8F-4BA3-A3E5-C03C9FC190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139.44999999999999</c:v>
                </c:pt>
                <c:pt idx="1">
                  <c:v>132.74</c:v>
                </c:pt>
                <c:pt idx="2">
                  <c:v>123.31</c:v>
                </c:pt>
                <c:pt idx="3">
                  <c:v>130.18</c:v>
                </c:pt>
                <c:pt idx="4">
                  <c:v>121.83</c:v>
                </c:pt>
              </c:numCache>
            </c:numRef>
          </c:val>
          <c:extLst>
            <c:ext xmlns:c16="http://schemas.microsoft.com/office/drawing/2014/chart" uri="{C3380CC4-5D6E-409C-BE32-E72D297353CC}">
              <c16:uniqueId val="{00000000-9AAD-4389-90B0-C0CA7CF60B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9AAD-4389-90B0-C0CA7CF60B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6"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京築地区水道企業団</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47"/>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5" t="s">
        <v>7</v>
      </c>
      <c r="AU7" s="46"/>
      <c r="AV7" s="46"/>
      <c r="AW7" s="46"/>
      <c r="AX7" s="46"/>
      <c r="AY7" s="46"/>
      <c r="AZ7" s="46"/>
      <c r="BA7" s="46"/>
      <c r="BB7" s="48" t="s">
        <v>8</v>
      </c>
      <c r="BC7" s="48"/>
      <c r="BD7" s="48"/>
      <c r="BE7" s="48"/>
      <c r="BF7" s="48"/>
      <c r="BG7" s="48"/>
      <c r="BH7" s="48"/>
      <c r="BI7" s="48"/>
      <c r="BJ7" s="3"/>
      <c r="BK7" s="3"/>
      <c r="BL7" s="4" t="s">
        <v>9</v>
      </c>
      <c r="BM7" s="5"/>
      <c r="BN7" s="5"/>
      <c r="BO7" s="5"/>
      <c r="BP7" s="5"/>
      <c r="BQ7" s="5"/>
      <c r="BR7" s="5"/>
      <c r="BS7" s="5"/>
      <c r="BT7" s="5"/>
      <c r="BU7" s="5"/>
      <c r="BV7" s="5"/>
      <c r="BW7" s="5"/>
      <c r="BX7" s="5"/>
      <c r="BY7" s="6"/>
    </row>
    <row r="8" spans="1:78" ht="18.75" customHeight="1" x14ac:dyDescent="0.15">
      <c r="A8" s="2"/>
      <c r="B8" s="54" t="str">
        <f>データ!$I$6</f>
        <v>法適用</v>
      </c>
      <c r="C8" s="55"/>
      <c r="D8" s="55"/>
      <c r="E8" s="55"/>
      <c r="F8" s="55"/>
      <c r="G8" s="55"/>
      <c r="H8" s="55"/>
      <c r="I8" s="54" t="str">
        <f>データ!$J$6</f>
        <v>水道事業</v>
      </c>
      <c r="J8" s="55"/>
      <c r="K8" s="55"/>
      <c r="L8" s="55"/>
      <c r="M8" s="55"/>
      <c r="N8" s="55"/>
      <c r="O8" s="56"/>
      <c r="P8" s="57" t="str">
        <f>データ!$K$6</f>
        <v>用水供給事業</v>
      </c>
      <c r="Q8" s="57"/>
      <c r="R8" s="57"/>
      <c r="S8" s="57"/>
      <c r="T8" s="57"/>
      <c r="U8" s="57"/>
      <c r="V8" s="57"/>
      <c r="W8" s="57" t="str">
        <f>データ!$L$6</f>
        <v>B</v>
      </c>
      <c r="X8" s="57"/>
      <c r="Y8" s="57"/>
      <c r="Z8" s="57"/>
      <c r="AA8" s="57"/>
      <c r="AB8" s="57"/>
      <c r="AC8" s="57"/>
      <c r="AD8" s="57" t="str">
        <f>データ!$M$6</f>
        <v>その他</v>
      </c>
      <c r="AE8" s="57"/>
      <c r="AF8" s="57"/>
      <c r="AG8" s="57"/>
      <c r="AH8" s="57"/>
      <c r="AI8" s="57"/>
      <c r="AJ8" s="57"/>
      <c r="AK8" s="2"/>
      <c r="AL8" s="58" t="str">
        <f>データ!$R$6</f>
        <v>-</v>
      </c>
      <c r="AM8" s="58"/>
      <c r="AN8" s="58"/>
      <c r="AO8" s="58"/>
      <c r="AP8" s="58"/>
      <c r="AQ8" s="58"/>
      <c r="AR8" s="58"/>
      <c r="AS8" s="58"/>
      <c r="AT8" s="49" t="str">
        <f>データ!$S$6</f>
        <v>-</v>
      </c>
      <c r="AU8" s="50"/>
      <c r="AV8" s="50"/>
      <c r="AW8" s="50"/>
      <c r="AX8" s="50"/>
      <c r="AY8" s="50"/>
      <c r="AZ8" s="50"/>
      <c r="BA8" s="50"/>
      <c r="BB8" s="51" t="str">
        <f>データ!$T$6</f>
        <v>-</v>
      </c>
      <c r="BC8" s="51"/>
      <c r="BD8" s="51"/>
      <c r="BE8" s="51"/>
      <c r="BF8" s="51"/>
      <c r="BG8" s="51"/>
      <c r="BH8" s="51"/>
      <c r="BI8" s="51"/>
      <c r="BJ8" s="3"/>
      <c r="BK8" s="3"/>
      <c r="BL8" s="52" t="s">
        <v>10</v>
      </c>
      <c r="BM8" s="53"/>
      <c r="BN8" s="7" t="s">
        <v>11</v>
      </c>
      <c r="BO8" s="8"/>
      <c r="BP8" s="8"/>
      <c r="BQ8" s="8"/>
      <c r="BR8" s="8"/>
      <c r="BS8" s="8"/>
      <c r="BT8" s="8"/>
      <c r="BU8" s="8"/>
      <c r="BV8" s="8"/>
      <c r="BW8" s="8"/>
      <c r="BX8" s="8"/>
      <c r="BY8" s="9"/>
    </row>
    <row r="9" spans="1:78" ht="18.75" customHeight="1" x14ac:dyDescent="0.15">
      <c r="A9" s="2"/>
      <c r="B9" s="45" t="s">
        <v>12</v>
      </c>
      <c r="C9" s="46"/>
      <c r="D9" s="46"/>
      <c r="E9" s="46"/>
      <c r="F9" s="46"/>
      <c r="G9" s="46"/>
      <c r="H9" s="46"/>
      <c r="I9" s="45" t="s">
        <v>13</v>
      </c>
      <c r="J9" s="46"/>
      <c r="K9" s="46"/>
      <c r="L9" s="46"/>
      <c r="M9" s="46"/>
      <c r="N9" s="46"/>
      <c r="O9" s="47"/>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5" t="s">
        <v>17</v>
      </c>
      <c r="AU9" s="46"/>
      <c r="AV9" s="46"/>
      <c r="AW9" s="46"/>
      <c r="AX9" s="46"/>
      <c r="AY9" s="46"/>
      <c r="AZ9" s="46"/>
      <c r="BA9" s="46"/>
      <c r="BB9" s="48" t="s">
        <v>18</v>
      </c>
      <c r="BC9" s="48"/>
      <c r="BD9" s="48"/>
      <c r="BE9" s="48"/>
      <c r="BF9" s="48"/>
      <c r="BG9" s="48"/>
      <c r="BH9" s="48"/>
      <c r="BI9" s="48"/>
      <c r="BJ9" s="3"/>
      <c r="BK9" s="3"/>
      <c r="BL9" s="59" t="s">
        <v>19</v>
      </c>
      <c r="BM9" s="60"/>
      <c r="BN9" s="10" t="s">
        <v>20</v>
      </c>
      <c r="BO9" s="11"/>
      <c r="BP9" s="11"/>
      <c r="BQ9" s="11"/>
      <c r="BR9" s="11"/>
      <c r="BS9" s="11"/>
      <c r="BT9" s="11"/>
      <c r="BU9" s="11"/>
      <c r="BV9" s="11"/>
      <c r="BW9" s="11"/>
      <c r="BX9" s="11"/>
      <c r="BY9" s="12"/>
    </row>
    <row r="10" spans="1:78" ht="18.75" customHeight="1" x14ac:dyDescent="0.15">
      <c r="A10" s="2"/>
      <c r="B10" s="49" t="str">
        <f>データ!$N$6</f>
        <v>-</v>
      </c>
      <c r="C10" s="50"/>
      <c r="D10" s="50"/>
      <c r="E10" s="50"/>
      <c r="F10" s="50"/>
      <c r="G10" s="50"/>
      <c r="H10" s="50"/>
      <c r="I10" s="49">
        <f>データ!$O$6</f>
        <v>77.459999999999994</v>
      </c>
      <c r="J10" s="50"/>
      <c r="K10" s="50"/>
      <c r="L10" s="50"/>
      <c r="M10" s="50"/>
      <c r="N10" s="50"/>
      <c r="O10" s="61"/>
      <c r="P10" s="51">
        <f>データ!$P$6</f>
        <v>74</v>
      </c>
      <c r="Q10" s="51"/>
      <c r="R10" s="51"/>
      <c r="S10" s="51"/>
      <c r="T10" s="51"/>
      <c r="U10" s="51"/>
      <c r="V10" s="51"/>
      <c r="W10" s="58">
        <f>データ!$Q$6</f>
        <v>0</v>
      </c>
      <c r="X10" s="58"/>
      <c r="Y10" s="58"/>
      <c r="Z10" s="58"/>
      <c r="AA10" s="58"/>
      <c r="AB10" s="58"/>
      <c r="AC10" s="58"/>
      <c r="AD10" s="2"/>
      <c r="AE10" s="2"/>
      <c r="AF10" s="2"/>
      <c r="AG10" s="2"/>
      <c r="AH10" s="2"/>
      <c r="AI10" s="2"/>
      <c r="AJ10" s="2"/>
      <c r="AK10" s="2"/>
      <c r="AL10" s="58">
        <f>データ!$U$6</f>
        <v>139655</v>
      </c>
      <c r="AM10" s="58"/>
      <c r="AN10" s="58"/>
      <c r="AO10" s="58"/>
      <c r="AP10" s="58"/>
      <c r="AQ10" s="58"/>
      <c r="AR10" s="58"/>
      <c r="AS10" s="58"/>
      <c r="AT10" s="49">
        <f>データ!$V$6</f>
        <v>183.51</v>
      </c>
      <c r="AU10" s="50"/>
      <c r="AV10" s="50"/>
      <c r="AW10" s="50"/>
      <c r="AX10" s="50"/>
      <c r="AY10" s="50"/>
      <c r="AZ10" s="50"/>
      <c r="BA10" s="50"/>
      <c r="BB10" s="51">
        <f>データ!$W$6</f>
        <v>761.02</v>
      </c>
      <c r="BC10" s="51"/>
      <c r="BD10" s="51"/>
      <c r="BE10" s="51"/>
      <c r="BF10" s="51"/>
      <c r="BG10" s="51"/>
      <c r="BH10" s="51"/>
      <c r="BI10" s="51"/>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7"/>
      <c r="BK16" s="2"/>
      <c r="BL16" s="70" t="s">
        <v>106</v>
      </c>
      <c r="BM16" s="71"/>
      <c r="BN16" s="71"/>
      <c r="BO16" s="71"/>
      <c r="BP16" s="71"/>
      <c r="BQ16" s="71"/>
      <c r="BR16" s="71"/>
      <c r="BS16" s="71"/>
      <c r="BT16" s="71"/>
      <c r="BU16" s="71"/>
      <c r="BV16" s="71"/>
      <c r="BW16" s="71"/>
      <c r="BX16" s="71"/>
      <c r="BY16" s="71"/>
      <c r="BZ16" s="72"/>
    </row>
    <row r="17" spans="1:78" ht="13.5" customHeight="1" x14ac:dyDescent="0.15">
      <c r="A17" s="2"/>
      <c r="B17" s="1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7"/>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7"/>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7"/>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7"/>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7"/>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7"/>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7"/>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7"/>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7"/>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7"/>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7"/>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7"/>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7"/>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7"/>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7"/>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7"/>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7"/>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
      <c r="D34" s="1"/>
      <c r="E34" s="1"/>
      <c r="F34" s="1"/>
      <c r="G34" s="1"/>
      <c r="H34" s="1"/>
      <c r="I34" s="1"/>
      <c r="J34" s="1"/>
      <c r="K34" s="1"/>
      <c r="L34" s="1"/>
      <c r="M34" s="1"/>
      <c r="N34" s="1"/>
      <c r="O34" s="1"/>
      <c r="P34" s="1"/>
      <c r="Q34" s="18"/>
      <c r="R34" s="1"/>
      <c r="S34" s="1"/>
      <c r="T34" s="1"/>
      <c r="U34" s="1"/>
      <c r="V34" s="1"/>
      <c r="W34" s="1"/>
      <c r="X34" s="1"/>
      <c r="Y34" s="1"/>
      <c r="Z34" s="1"/>
      <c r="AA34" s="1"/>
      <c r="AB34" s="1"/>
      <c r="AC34" s="1"/>
      <c r="AD34" s="1"/>
      <c r="AE34" s="1"/>
      <c r="AF34" s="18"/>
      <c r="AG34" s="1"/>
      <c r="AH34" s="1"/>
      <c r="AI34" s="1"/>
      <c r="AJ34" s="1"/>
      <c r="AK34" s="1"/>
      <c r="AL34" s="1"/>
      <c r="AM34" s="1"/>
      <c r="AN34" s="1"/>
      <c r="AO34" s="1"/>
      <c r="AP34" s="1"/>
      <c r="AQ34" s="1"/>
      <c r="AR34" s="1"/>
      <c r="AS34" s="1"/>
      <c r="AT34" s="1"/>
      <c r="AU34" s="18"/>
      <c r="AV34" s="1"/>
      <c r="AW34" s="1"/>
      <c r="AX34" s="1"/>
      <c r="AY34" s="1"/>
      <c r="AZ34" s="1"/>
      <c r="BA34" s="1"/>
      <c r="BB34" s="1"/>
      <c r="BC34" s="1"/>
      <c r="BD34" s="1"/>
      <c r="BE34" s="1"/>
      <c r="BF34" s="1"/>
      <c r="BG34" s="1"/>
      <c r="BH34" s="1"/>
      <c r="BI34" s="1"/>
      <c r="BJ34" s="17"/>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
      <c r="D35" s="1"/>
      <c r="E35" s="1"/>
      <c r="F35" s="1"/>
      <c r="G35" s="1"/>
      <c r="H35" s="1"/>
      <c r="I35" s="1"/>
      <c r="J35" s="1"/>
      <c r="K35" s="1"/>
      <c r="L35" s="1"/>
      <c r="M35" s="1"/>
      <c r="N35" s="1"/>
      <c r="O35" s="1"/>
      <c r="P35" s="1"/>
      <c r="Q35" s="18"/>
      <c r="R35" s="1"/>
      <c r="S35" s="1"/>
      <c r="T35" s="1"/>
      <c r="U35" s="1"/>
      <c r="V35" s="1"/>
      <c r="W35" s="1"/>
      <c r="X35" s="1"/>
      <c r="Y35" s="1"/>
      <c r="Z35" s="1"/>
      <c r="AA35" s="1"/>
      <c r="AB35" s="1"/>
      <c r="AC35" s="1"/>
      <c r="AD35" s="1"/>
      <c r="AE35" s="1"/>
      <c r="AF35" s="18"/>
      <c r="AG35" s="1"/>
      <c r="AH35" s="1"/>
      <c r="AI35" s="1"/>
      <c r="AJ35" s="1"/>
      <c r="AK35" s="1"/>
      <c r="AL35" s="1"/>
      <c r="AM35" s="1"/>
      <c r="AN35" s="1"/>
      <c r="AO35" s="1"/>
      <c r="AP35" s="1"/>
      <c r="AQ35" s="1"/>
      <c r="AR35" s="1"/>
      <c r="AS35" s="1"/>
      <c r="AT35" s="1"/>
      <c r="AU35" s="18"/>
      <c r="AV35" s="1"/>
      <c r="AW35" s="1"/>
      <c r="AX35" s="1"/>
      <c r="AY35" s="1"/>
      <c r="AZ35" s="1"/>
      <c r="BA35" s="1"/>
      <c r="BB35" s="1"/>
      <c r="BC35" s="1"/>
      <c r="BD35" s="1"/>
      <c r="BE35" s="1"/>
      <c r="BF35" s="1"/>
      <c r="BG35" s="1"/>
      <c r="BH35" s="1"/>
      <c r="BI35" s="1"/>
      <c r="BJ35" s="17"/>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7"/>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7"/>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7"/>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7"/>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7"/>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7"/>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7"/>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7"/>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7"/>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7"/>
      <c r="BK45" s="2"/>
      <c r="BL45" s="64" t="s">
        <v>26</v>
      </c>
      <c r="BM45" s="65"/>
      <c r="BN45" s="65"/>
      <c r="BO45" s="65"/>
      <c r="BP45" s="65"/>
      <c r="BQ45" s="65"/>
      <c r="BR45" s="65"/>
      <c r="BS45" s="65"/>
      <c r="BT45" s="65"/>
      <c r="BU45" s="65"/>
      <c r="BV45" s="65"/>
      <c r="BW45" s="65"/>
      <c r="BX45" s="65"/>
      <c r="BY45" s="65"/>
      <c r="BZ45" s="66"/>
    </row>
    <row r="46" spans="1:78" ht="13.5" customHeight="1" x14ac:dyDescent="0.15">
      <c r="A46" s="2"/>
      <c r="B46" s="16"/>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7"/>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7"/>
      <c r="BK47" s="2"/>
      <c r="BL47" s="70" t="s">
        <v>107</v>
      </c>
      <c r="BM47" s="71"/>
      <c r="BN47" s="71"/>
      <c r="BO47" s="71"/>
      <c r="BP47" s="71"/>
      <c r="BQ47" s="71"/>
      <c r="BR47" s="71"/>
      <c r="BS47" s="71"/>
      <c r="BT47" s="71"/>
      <c r="BU47" s="71"/>
      <c r="BV47" s="71"/>
      <c r="BW47" s="71"/>
      <c r="BX47" s="71"/>
      <c r="BY47" s="71"/>
      <c r="BZ47" s="72"/>
    </row>
    <row r="48" spans="1:78" ht="13.5" customHeight="1" x14ac:dyDescent="0.15">
      <c r="A48" s="2"/>
      <c r="B48" s="16"/>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7"/>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7"/>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7"/>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7"/>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7"/>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7"/>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7"/>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7"/>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
      <c r="D56" s="1"/>
      <c r="E56" s="1"/>
      <c r="F56" s="1"/>
      <c r="G56" s="1"/>
      <c r="H56" s="1"/>
      <c r="I56" s="1"/>
      <c r="J56" s="1"/>
      <c r="K56" s="1"/>
      <c r="L56" s="1"/>
      <c r="M56" s="1"/>
      <c r="N56" s="1"/>
      <c r="O56" s="1"/>
      <c r="P56" s="1"/>
      <c r="Q56" s="18"/>
      <c r="R56" s="1"/>
      <c r="S56" s="1"/>
      <c r="T56" s="1"/>
      <c r="U56" s="1"/>
      <c r="V56" s="1"/>
      <c r="W56" s="1"/>
      <c r="X56" s="1"/>
      <c r="Y56" s="1"/>
      <c r="Z56" s="1"/>
      <c r="AA56" s="1"/>
      <c r="AB56" s="1"/>
      <c r="AC56" s="1"/>
      <c r="AD56" s="1"/>
      <c r="AE56" s="1"/>
      <c r="AF56" s="18"/>
      <c r="AG56" s="1"/>
      <c r="AH56" s="1"/>
      <c r="AI56" s="1"/>
      <c r="AJ56" s="1"/>
      <c r="AK56" s="1"/>
      <c r="AL56" s="1"/>
      <c r="AM56" s="1"/>
      <c r="AN56" s="1"/>
      <c r="AO56" s="1"/>
      <c r="AP56" s="1"/>
      <c r="AQ56" s="1"/>
      <c r="AR56" s="1"/>
      <c r="AS56" s="1"/>
      <c r="AT56" s="1"/>
      <c r="AU56" s="18"/>
      <c r="AV56" s="1"/>
      <c r="AW56" s="1"/>
      <c r="AX56" s="1"/>
      <c r="AY56" s="1"/>
      <c r="AZ56" s="1"/>
      <c r="BA56" s="1"/>
      <c r="BB56" s="1"/>
      <c r="BC56" s="1"/>
      <c r="BD56" s="1"/>
      <c r="BE56" s="1"/>
      <c r="BF56" s="1"/>
      <c r="BG56" s="1"/>
      <c r="BH56" s="1"/>
      <c r="BI56" s="1"/>
      <c r="BJ56" s="17"/>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
      <c r="D57" s="1"/>
      <c r="E57" s="1"/>
      <c r="F57" s="1"/>
      <c r="G57" s="1"/>
      <c r="H57" s="1"/>
      <c r="I57" s="1"/>
      <c r="J57" s="1"/>
      <c r="K57" s="1"/>
      <c r="L57" s="1"/>
      <c r="M57" s="1"/>
      <c r="N57" s="1"/>
      <c r="O57" s="1"/>
      <c r="P57" s="1"/>
      <c r="Q57" s="18"/>
      <c r="R57" s="1"/>
      <c r="S57" s="1"/>
      <c r="T57" s="1"/>
      <c r="U57" s="1"/>
      <c r="V57" s="1"/>
      <c r="W57" s="1"/>
      <c r="X57" s="1"/>
      <c r="Y57" s="1"/>
      <c r="Z57" s="1"/>
      <c r="AA57" s="1"/>
      <c r="AB57" s="1"/>
      <c r="AC57" s="1"/>
      <c r="AD57" s="1"/>
      <c r="AE57" s="1"/>
      <c r="AF57" s="18"/>
      <c r="AG57" s="1"/>
      <c r="AH57" s="1"/>
      <c r="AI57" s="1"/>
      <c r="AJ57" s="1"/>
      <c r="AK57" s="1"/>
      <c r="AL57" s="1"/>
      <c r="AM57" s="1"/>
      <c r="AN57" s="1"/>
      <c r="AO57" s="1"/>
      <c r="AP57" s="1"/>
      <c r="AQ57" s="1"/>
      <c r="AR57" s="1"/>
      <c r="AS57" s="1"/>
      <c r="AT57" s="1"/>
      <c r="AU57" s="18"/>
      <c r="AV57" s="1"/>
      <c r="AW57" s="1"/>
      <c r="AX57" s="1"/>
      <c r="AY57" s="1"/>
      <c r="AZ57" s="1"/>
      <c r="BA57" s="1"/>
      <c r="BB57" s="1"/>
      <c r="BC57" s="1"/>
      <c r="BD57" s="1"/>
      <c r="BE57" s="1"/>
      <c r="BF57" s="1"/>
      <c r="BG57" s="1"/>
      <c r="BH57" s="1"/>
      <c r="BI57" s="1"/>
      <c r="BJ57" s="17"/>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19"/>
      <c r="D58" s="19"/>
      <c r="E58" s="19"/>
      <c r="F58" s="19"/>
      <c r="G58" s="19"/>
      <c r="H58" s="19"/>
      <c r="I58" s="19"/>
      <c r="J58" s="19"/>
      <c r="K58" s="19"/>
      <c r="L58" s="19"/>
      <c r="M58" s="19"/>
      <c r="N58" s="19"/>
      <c r="O58" s="19"/>
      <c r="P58" s="19"/>
      <c r="Q58" s="18"/>
      <c r="R58" s="19"/>
      <c r="S58" s="19"/>
      <c r="T58" s="19"/>
      <c r="U58" s="19"/>
      <c r="V58" s="19"/>
      <c r="W58" s="19"/>
      <c r="X58" s="19"/>
      <c r="Y58" s="19"/>
      <c r="Z58" s="19"/>
      <c r="AA58" s="19"/>
      <c r="AB58" s="19"/>
      <c r="AC58" s="19"/>
      <c r="AD58" s="19"/>
      <c r="AE58" s="19"/>
      <c r="AF58" s="18"/>
      <c r="AG58" s="19"/>
      <c r="AH58" s="19"/>
      <c r="AI58" s="19"/>
      <c r="AJ58" s="19"/>
      <c r="AK58" s="19"/>
      <c r="AL58" s="19"/>
      <c r="AM58" s="19"/>
      <c r="AN58" s="19"/>
      <c r="AO58" s="19"/>
      <c r="AP58" s="19"/>
      <c r="AQ58" s="19"/>
      <c r="AR58" s="19"/>
      <c r="AS58" s="19"/>
      <c r="AT58" s="19"/>
      <c r="AU58" s="18"/>
      <c r="AV58" s="19"/>
      <c r="AW58" s="19"/>
      <c r="AX58" s="19"/>
      <c r="AY58" s="19"/>
      <c r="AZ58" s="19"/>
      <c r="BA58" s="19"/>
      <c r="BB58" s="19"/>
      <c r="BC58" s="19"/>
      <c r="BD58" s="19"/>
      <c r="BE58" s="19"/>
      <c r="BF58" s="19"/>
      <c r="BG58" s="19"/>
      <c r="BH58" s="19"/>
      <c r="BI58" s="19"/>
      <c r="BJ58" s="17"/>
      <c r="BK58" s="2"/>
      <c r="BL58" s="70"/>
      <c r="BM58" s="71"/>
      <c r="BN58" s="71"/>
      <c r="BO58" s="71"/>
      <c r="BP58" s="71"/>
      <c r="BQ58" s="71"/>
      <c r="BR58" s="71"/>
      <c r="BS58" s="71"/>
      <c r="BT58" s="71"/>
      <c r="BU58" s="71"/>
      <c r="BV58" s="71"/>
      <c r="BW58" s="71"/>
      <c r="BX58" s="71"/>
      <c r="BY58" s="71"/>
      <c r="BZ58" s="72"/>
    </row>
    <row r="59" spans="1:78" ht="13.5" customHeight="1" x14ac:dyDescent="0.15">
      <c r="A59" s="2"/>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2"/>
      <c r="BK59" s="2"/>
      <c r="BL59" s="70"/>
      <c r="BM59" s="71"/>
      <c r="BN59" s="71"/>
      <c r="BO59" s="71"/>
      <c r="BP59" s="71"/>
      <c r="BQ59" s="71"/>
      <c r="BR59" s="71"/>
      <c r="BS59" s="71"/>
      <c r="BT59" s="71"/>
      <c r="BU59" s="71"/>
      <c r="BV59" s="71"/>
      <c r="BW59" s="71"/>
      <c r="BX59" s="71"/>
      <c r="BY59" s="71"/>
      <c r="BZ59" s="72"/>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0"/>
      <c r="BM60" s="71"/>
      <c r="BN60" s="71"/>
      <c r="BO60" s="71"/>
      <c r="BP60" s="71"/>
      <c r="BQ60" s="71"/>
      <c r="BR60" s="71"/>
      <c r="BS60" s="71"/>
      <c r="BT60" s="71"/>
      <c r="BU60" s="71"/>
      <c r="BV60" s="71"/>
      <c r="BW60" s="71"/>
      <c r="BX60" s="71"/>
      <c r="BY60" s="71"/>
      <c r="BZ60" s="72"/>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7"/>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7"/>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7"/>
      <c r="BK64" s="2"/>
      <c r="BL64" s="64" t="s">
        <v>28</v>
      </c>
      <c r="BM64" s="65"/>
      <c r="BN64" s="65"/>
      <c r="BO64" s="65"/>
      <c r="BP64" s="65"/>
      <c r="BQ64" s="65"/>
      <c r="BR64" s="65"/>
      <c r="BS64" s="65"/>
      <c r="BT64" s="65"/>
      <c r="BU64" s="65"/>
      <c r="BV64" s="65"/>
      <c r="BW64" s="65"/>
      <c r="BX64" s="65"/>
      <c r="BY64" s="65"/>
      <c r="BZ64" s="66"/>
    </row>
    <row r="65" spans="1:78" ht="13.5" customHeight="1" x14ac:dyDescent="0.15">
      <c r="A65" s="2"/>
      <c r="B65" s="16"/>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7"/>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7"/>
      <c r="BK66" s="2"/>
      <c r="BL66" s="70" t="s">
        <v>105</v>
      </c>
      <c r="BM66" s="71"/>
      <c r="BN66" s="71"/>
      <c r="BO66" s="71"/>
      <c r="BP66" s="71"/>
      <c r="BQ66" s="71"/>
      <c r="BR66" s="71"/>
      <c r="BS66" s="71"/>
      <c r="BT66" s="71"/>
      <c r="BU66" s="71"/>
      <c r="BV66" s="71"/>
      <c r="BW66" s="71"/>
      <c r="BX66" s="71"/>
      <c r="BY66" s="71"/>
      <c r="BZ66" s="72"/>
    </row>
    <row r="67" spans="1:78" ht="13.5" customHeight="1" x14ac:dyDescent="0.15">
      <c r="A67" s="2"/>
      <c r="B67" s="1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7"/>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7"/>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7"/>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7"/>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7"/>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7"/>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7"/>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7"/>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7"/>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7"/>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7"/>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7"/>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
      <c r="D79" s="1"/>
      <c r="E79" s="1"/>
      <c r="F79" s="1"/>
      <c r="G79" s="1"/>
      <c r="H79" s="1"/>
      <c r="I79" s="1"/>
      <c r="J79" s="1"/>
      <c r="K79" s="1"/>
      <c r="L79" s="1"/>
      <c r="M79" s="1"/>
      <c r="N79" s="1"/>
      <c r="O79" s="1"/>
      <c r="P79" s="1"/>
      <c r="Q79" s="1"/>
      <c r="R79" s="1"/>
      <c r="S79" s="1"/>
      <c r="T79" s="1"/>
      <c r="U79" s="18"/>
      <c r="V79" s="18"/>
      <c r="W79" s="1"/>
      <c r="X79" s="1"/>
      <c r="Y79" s="1"/>
      <c r="Z79" s="1"/>
      <c r="AA79" s="1"/>
      <c r="AB79" s="1"/>
      <c r="AC79" s="1"/>
      <c r="AD79" s="1"/>
      <c r="AE79" s="1"/>
      <c r="AF79" s="1"/>
      <c r="AG79" s="1"/>
      <c r="AH79" s="1"/>
      <c r="AI79" s="1"/>
      <c r="AJ79" s="1"/>
      <c r="AK79" s="1"/>
      <c r="AL79" s="1"/>
      <c r="AM79" s="1"/>
      <c r="AN79" s="1"/>
      <c r="AO79" s="18"/>
      <c r="AP79" s="18"/>
      <c r="AQ79" s="1"/>
      <c r="AR79" s="1"/>
      <c r="AS79" s="1"/>
      <c r="AT79" s="1"/>
      <c r="AU79" s="1"/>
      <c r="AV79" s="1"/>
      <c r="AW79" s="1"/>
      <c r="AX79" s="1"/>
      <c r="AY79" s="1"/>
      <c r="AZ79" s="1"/>
      <c r="BA79" s="1"/>
      <c r="BB79" s="1"/>
      <c r="BC79" s="1"/>
      <c r="BD79" s="1"/>
      <c r="BE79" s="1"/>
      <c r="BF79" s="1"/>
      <c r="BG79" s="1"/>
      <c r="BH79" s="1"/>
      <c r="BI79" s="2"/>
      <c r="BJ79" s="17"/>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
      <c r="D80" s="1"/>
      <c r="E80" s="1"/>
      <c r="F80" s="1"/>
      <c r="G80" s="1"/>
      <c r="H80" s="1"/>
      <c r="I80" s="1"/>
      <c r="J80" s="1"/>
      <c r="K80" s="1"/>
      <c r="L80" s="1"/>
      <c r="M80" s="1"/>
      <c r="N80" s="1"/>
      <c r="O80" s="1"/>
      <c r="P80" s="1"/>
      <c r="Q80" s="1"/>
      <c r="R80" s="1"/>
      <c r="S80" s="1"/>
      <c r="T80" s="1"/>
      <c r="U80" s="18"/>
      <c r="V80" s="18"/>
      <c r="W80" s="1"/>
      <c r="X80" s="1"/>
      <c r="Y80" s="1"/>
      <c r="Z80" s="1"/>
      <c r="AA80" s="1"/>
      <c r="AB80" s="1"/>
      <c r="AC80" s="1"/>
      <c r="AD80" s="1"/>
      <c r="AE80" s="1"/>
      <c r="AF80" s="1"/>
      <c r="AG80" s="1"/>
      <c r="AH80" s="1"/>
      <c r="AI80" s="1"/>
      <c r="AJ80" s="1"/>
      <c r="AK80" s="1"/>
      <c r="AL80" s="1"/>
      <c r="AM80" s="1"/>
      <c r="AN80" s="1"/>
      <c r="AO80" s="18"/>
      <c r="AP80" s="18"/>
      <c r="AQ80" s="1"/>
      <c r="AR80" s="1"/>
      <c r="AS80" s="1"/>
      <c r="AT80" s="1"/>
      <c r="AU80" s="1"/>
      <c r="AV80" s="1"/>
      <c r="AW80" s="1"/>
      <c r="AX80" s="1"/>
      <c r="AY80" s="1"/>
      <c r="AZ80" s="1"/>
      <c r="BA80" s="1"/>
      <c r="BB80" s="1"/>
      <c r="BC80" s="1"/>
      <c r="BD80" s="1"/>
      <c r="BE80" s="1"/>
      <c r="BF80" s="1"/>
      <c r="BG80" s="1"/>
      <c r="BH80" s="1"/>
      <c r="BI80" s="2"/>
      <c r="BJ80" s="17"/>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3"/>
      <c r="D81" s="23"/>
      <c r="E81" s="23"/>
      <c r="F81" s="23"/>
      <c r="G81" s="23"/>
      <c r="H81" s="23"/>
      <c r="I81" s="23"/>
      <c r="J81" s="23"/>
      <c r="K81" s="23"/>
      <c r="L81" s="23"/>
      <c r="M81" s="23"/>
      <c r="N81" s="23"/>
      <c r="O81" s="23"/>
      <c r="P81" s="23"/>
      <c r="Q81" s="23"/>
      <c r="R81" s="23"/>
      <c r="S81" s="23"/>
      <c r="T81" s="23"/>
      <c r="U81" s="2"/>
      <c r="V81" s="2"/>
      <c r="W81" s="23"/>
      <c r="X81" s="23"/>
      <c r="Y81" s="23"/>
      <c r="Z81" s="23"/>
      <c r="AA81" s="23"/>
      <c r="AB81" s="23"/>
      <c r="AC81" s="23"/>
      <c r="AD81" s="23"/>
      <c r="AE81" s="23"/>
      <c r="AF81" s="23"/>
      <c r="AG81" s="23"/>
      <c r="AH81" s="23"/>
      <c r="AI81" s="23"/>
      <c r="AJ81" s="23"/>
      <c r="AK81" s="23"/>
      <c r="AL81" s="23"/>
      <c r="AM81" s="23"/>
      <c r="AN81" s="23"/>
      <c r="AO81" s="2"/>
      <c r="AP81" s="2"/>
      <c r="AQ81" s="23"/>
      <c r="AR81" s="23"/>
      <c r="AS81" s="23"/>
      <c r="AT81" s="23"/>
      <c r="AU81" s="23"/>
      <c r="AV81" s="23"/>
      <c r="AW81" s="23"/>
      <c r="AX81" s="23"/>
      <c r="AY81" s="23"/>
      <c r="AZ81" s="23"/>
      <c r="BA81" s="23"/>
      <c r="BB81" s="23"/>
      <c r="BC81" s="23"/>
      <c r="BD81" s="23"/>
      <c r="BE81" s="23"/>
      <c r="BF81" s="23"/>
      <c r="BG81" s="23"/>
      <c r="BH81" s="23"/>
      <c r="BI81" s="2"/>
      <c r="BJ81" s="17"/>
      <c r="BK81" s="2"/>
      <c r="BL81" s="70"/>
      <c r="BM81" s="71"/>
      <c r="BN81" s="71"/>
      <c r="BO81" s="71"/>
      <c r="BP81" s="71"/>
      <c r="BQ81" s="71"/>
      <c r="BR81" s="71"/>
      <c r="BS81" s="71"/>
      <c r="BT81" s="71"/>
      <c r="BU81" s="71"/>
      <c r="BV81" s="71"/>
      <c r="BW81" s="71"/>
      <c r="BX81" s="71"/>
      <c r="BY81" s="71"/>
      <c r="BZ81" s="72"/>
    </row>
    <row r="82" spans="1:78" ht="13.5" customHeight="1" x14ac:dyDescent="0.15">
      <c r="A82" s="2"/>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2"/>
      <c r="BK82" s="2"/>
      <c r="BL82" s="73"/>
      <c r="BM82" s="74"/>
      <c r="BN82" s="74"/>
      <c r="BO82" s="74"/>
      <c r="BP82" s="74"/>
      <c r="BQ82" s="74"/>
      <c r="BR82" s="74"/>
      <c r="BS82" s="74"/>
      <c r="BT82" s="74"/>
      <c r="BU82" s="74"/>
      <c r="BV82" s="74"/>
      <c r="BW82" s="74"/>
      <c r="BX82" s="74"/>
      <c r="BY82" s="74"/>
      <c r="BZ82" s="75"/>
    </row>
    <row r="83" spans="1:78" x14ac:dyDescent="0.15">
      <c r="C83" s="24"/>
    </row>
    <row r="84" spans="1:78" hidden="1" x14ac:dyDescent="0.15">
      <c r="B84" s="25" t="s">
        <v>29</v>
      </c>
      <c r="C84" s="25"/>
      <c r="D84" s="25"/>
      <c r="E84" s="25" t="s">
        <v>30</v>
      </c>
      <c r="F84" s="25" t="s">
        <v>31</v>
      </c>
      <c r="G84" s="25" t="s">
        <v>32</v>
      </c>
      <c r="H84" s="25" t="s">
        <v>33</v>
      </c>
      <c r="I84" s="25" t="s">
        <v>34</v>
      </c>
      <c r="J84" s="25" t="s">
        <v>35</v>
      </c>
      <c r="K84" s="25" t="s">
        <v>36</v>
      </c>
      <c r="L84" s="25" t="s">
        <v>37</v>
      </c>
      <c r="M84" s="25" t="s">
        <v>38</v>
      </c>
      <c r="N84" s="25" t="s">
        <v>39</v>
      </c>
      <c r="O84" s="25" t="s">
        <v>40</v>
      </c>
    </row>
    <row r="85" spans="1:78" hidden="1" x14ac:dyDescent="0.15">
      <c r="B85" s="25"/>
      <c r="C85" s="25"/>
      <c r="D85" s="25"/>
      <c r="E85" s="25" t="str">
        <f>データ!AH6</f>
        <v>【112.98】</v>
      </c>
      <c r="F85" s="25" t="str">
        <f>データ!AS6</f>
        <v>【10.49】</v>
      </c>
      <c r="G85" s="25" t="str">
        <f>データ!BD6</f>
        <v>【258.49】</v>
      </c>
      <c r="H85" s="25" t="str">
        <f>データ!BO6</f>
        <v>【290.31】</v>
      </c>
      <c r="I85" s="25" t="str">
        <f>データ!BZ6</f>
        <v>【112.83】</v>
      </c>
      <c r="J85" s="25" t="str">
        <f>データ!CK6</f>
        <v>【73.86】</v>
      </c>
      <c r="K85" s="25" t="str">
        <f>データ!CV6</f>
        <v>【61.77】</v>
      </c>
      <c r="L85" s="25" t="str">
        <f>データ!DG6</f>
        <v>【100.08】</v>
      </c>
      <c r="M85" s="25" t="str">
        <f>データ!DR6</f>
        <v>【55.77】</v>
      </c>
      <c r="N85" s="25" t="str">
        <f>データ!EC6</f>
        <v>【25.84】</v>
      </c>
      <c r="O85" s="25" t="str">
        <f>データ!EN6</f>
        <v>【0.24】</v>
      </c>
    </row>
  </sheetData>
  <sheetProtection algorithmName="SHA-512" hashValue="WGlhh9vnjdeqQ96PmJR/AGsWN/rCqz5CtDodr/b7G6jR9zDA831PKlQwc0d2v6E12Cf9CHwNwRYAAnHOWVnU8A==" saltValue="EoUgA/1/u3EW9U/xRZAq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6"/>
      <c r="F1" s="26"/>
      <c r="G1" s="26"/>
      <c r="H1" s="26"/>
      <c r="I1" s="26"/>
      <c r="J1" s="26"/>
      <c r="K1" s="26"/>
      <c r="L1" s="26"/>
      <c r="M1" s="26"/>
      <c r="N1" s="26"/>
      <c r="O1" s="26"/>
      <c r="P1" s="26"/>
      <c r="Q1" s="26"/>
      <c r="R1" s="26"/>
      <c r="S1" s="26"/>
      <c r="T1" s="26"/>
      <c r="U1" s="26"/>
      <c r="V1" s="26"/>
      <c r="W1" s="26"/>
      <c r="X1" s="26">
        <v>1</v>
      </c>
      <c r="Y1" s="26">
        <v>1</v>
      </c>
      <c r="Z1" s="26">
        <v>1</v>
      </c>
      <c r="AA1" s="26">
        <v>1</v>
      </c>
      <c r="AB1" s="26">
        <v>1</v>
      </c>
      <c r="AC1" s="26">
        <v>1</v>
      </c>
      <c r="AD1" s="26">
        <v>1</v>
      </c>
      <c r="AE1" s="26">
        <v>1</v>
      </c>
      <c r="AF1" s="26">
        <v>1</v>
      </c>
      <c r="AG1" s="26">
        <v>1</v>
      </c>
      <c r="AH1" s="26"/>
      <c r="AI1" s="26">
        <v>1</v>
      </c>
      <c r="AJ1" s="26">
        <v>1</v>
      </c>
      <c r="AK1" s="26">
        <v>1</v>
      </c>
      <c r="AL1" s="26">
        <v>1</v>
      </c>
      <c r="AM1" s="26">
        <v>1</v>
      </c>
      <c r="AN1" s="26">
        <v>1</v>
      </c>
      <c r="AO1" s="26">
        <v>1</v>
      </c>
      <c r="AP1" s="26">
        <v>1</v>
      </c>
      <c r="AQ1" s="26">
        <v>1</v>
      </c>
      <c r="AR1" s="26">
        <v>1</v>
      </c>
      <c r="AS1" s="26"/>
      <c r="AT1" s="26">
        <v>1</v>
      </c>
      <c r="AU1" s="26">
        <v>1</v>
      </c>
      <c r="AV1" s="26">
        <v>1</v>
      </c>
      <c r="AW1" s="26">
        <v>1</v>
      </c>
      <c r="AX1" s="26">
        <v>1</v>
      </c>
      <c r="AY1" s="26">
        <v>1</v>
      </c>
      <c r="AZ1" s="26">
        <v>1</v>
      </c>
      <c r="BA1" s="26">
        <v>1</v>
      </c>
      <c r="BB1" s="26">
        <v>1</v>
      </c>
      <c r="BC1" s="26">
        <v>1</v>
      </c>
      <c r="BD1" s="26"/>
      <c r="BE1" s="26">
        <v>1</v>
      </c>
      <c r="BF1" s="26">
        <v>1</v>
      </c>
      <c r="BG1" s="26">
        <v>1</v>
      </c>
      <c r="BH1" s="26">
        <v>1</v>
      </c>
      <c r="BI1" s="26">
        <v>1</v>
      </c>
      <c r="BJ1" s="26">
        <v>1</v>
      </c>
      <c r="BK1" s="26">
        <v>1</v>
      </c>
      <c r="BL1" s="26">
        <v>1</v>
      </c>
      <c r="BM1" s="26">
        <v>1</v>
      </c>
      <c r="BN1" s="26">
        <v>1</v>
      </c>
      <c r="BO1" s="26"/>
      <c r="BP1" s="26">
        <v>1</v>
      </c>
      <c r="BQ1" s="26">
        <v>1</v>
      </c>
      <c r="BR1" s="26">
        <v>1</v>
      </c>
      <c r="BS1" s="26">
        <v>1</v>
      </c>
      <c r="BT1" s="26">
        <v>1</v>
      </c>
      <c r="BU1" s="26">
        <v>1</v>
      </c>
      <c r="BV1" s="26">
        <v>1</v>
      </c>
      <c r="BW1" s="26">
        <v>1</v>
      </c>
      <c r="BX1" s="26">
        <v>1</v>
      </c>
      <c r="BY1" s="26">
        <v>1</v>
      </c>
      <c r="BZ1" s="26"/>
      <c r="CA1" s="26">
        <v>1</v>
      </c>
      <c r="CB1" s="26">
        <v>1</v>
      </c>
      <c r="CC1" s="26">
        <v>1</v>
      </c>
      <c r="CD1" s="26">
        <v>1</v>
      </c>
      <c r="CE1" s="26">
        <v>1</v>
      </c>
      <c r="CF1" s="26">
        <v>1</v>
      </c>
      <c r="CG1" s="26">
        <v>1</v>
      </c>
      <c r="CH1" s="26">
        <v>1</v>
      </c>
      <c r="CI1" s="26">
        <v>1</v>
      </c>
      <c r="CJ1" s="26">
        <v>1</v>
      </c>
      <c r="CK1" s="26"/>
      <c r="CL1" s="26">
        <v>1</v>
      </c>
      <c r="CM1" s="26">
        <v>1</v>
      </c>
      <c r="CN1" s="26">
        <v>1</v>
      </c>
      <c r="CO1" s="26">
        <v>1</v>
      </c>
      <c r="CP1" s="26">
        <v>1</v>
      </c>
      <c r="CQ1" s="26">
        <v>1</v>
      </c>
      <c r="CR1" s="26">
        <v>1</v>
      </c>
      <c r="CS1" s="26">
        <v>1</v>
      </c>
      <c r="CT1" s="26">
        <v>1</v>
      </c>
      <c r="CU1" s="26">
        <v>1</v>
      </c>
      <c r="CV1" s="26"/>
      <c r="CW1" s="26">
        <v>1</v>
      </c>
      <c r="CX1" s="26">
        <v>1</v>
      </c>
      <c r="CY1" s="26">
        <v>1</v>
      </c>
      <c r="CZ1" s="26">
        <v>1</v>
      </c>
      <c r="DA1" s="26">
        <v>1</v>
      </c>
      <c r="DB1" s="26">
        <v>1</v>
      </c>
      <c r="DC1" s="26">
        <v>1</v>
      </c>
      <c r="DD1" s="26">
        <v>1</v>
      </c>
      <c r="DE1" s="26">
        <v>1</v>
      </c>
      <c r="DF1" s="26">
        <v>1</v>
      </c>
      <c r="DG1" s="26"/>
      <c r="DH1" s="26">
        <v>1</v>
      </c>
      <c r="DI1" s="26">
        <v>1</v>
      </c>
      <c r="DJ1" s="26">
        <v>1</v>
      </c>
      <c r="DK1" s="26">
        <v>1</v>
      </c>
      <c r="DL1" s="26">
        <v>1</v>
      </c>
      <c r="DM1" s="26">
        <v>1</v>
      </c>
      <c r="DN1" s="26">
        <v>1</v>
      </c>
      <c r="DO1" s="26">
        <v>1</v>
      </c>
      <c r="DP1" s="26">
        <v>1</v>
      </c>
      <c r="DQ1" s="26">
        <v>1</v>
      </c>
      <c r="DR1" s="26"/>
      <c r="DS1" s="26">
        <v>1</v>
      </c>
      <c r="DT1" s="26">
        <v>1</v>
      </c>
      <c r="DU1" s="26">
        <v>1</v>
      </c>
      <c r="DV1" s="26">
        <v>1</v>
      </c>
      <c r="DW1" s="26">
        <v>1</v>
      </c>
      <c r="DX1" s="26">
        <v>1</v>
      </c>
      <c r="DY1" s="26">
        <v>1</v>
      </c>
      <c r="DZ1" s="26">
        <v>1</v>
      </c>
      <c r="EA1" s="26">
        <v>1</v>
      </c>
      <c r="EB1" s="26">
        <v>1</v>
      </c>
      <c r="EC1" s="26"/>
      <c r="ED1" s="26">
        <v>1</v>
      </c>
      <c r="EE1" s="26">
        <v>1</v>
      </c>
      <c r="EF1" s="26">
        <v>1</v>
      </c>
      <c r="EG1" s="26">
        <v>1</v>
      </c>
      <c r="EH1" s="26">
        <v>1</v>
      </c>
      <c r="EI1" s="26">
        <v>1</v>
      </c>
      <c r="EJ1" s="26">
        <v>1</v>
      </c>
      <c r="EK1" s="26">
        <v>1</v>
      </c>
      <c r="EL1" s="26">
        <v>1</v>
      </c>
      <c r="EM1" s="26">
        <v>1</v>
      </c>
      <c r="EN1" s="26"/>
    </row>
    <row r="2" spans="1:144" x14ac:dyDescent="0.15">
      <c r="A2" s="27" t="s">
        <v>42</v>
      </c>
      <c r="B2" s="27">
        <f>COLUMN()-1</f>
        <v>1</v>
      </c>
      <c r="C2" s="27">
        <f t="shared" ref="C2:BR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ref="BS2:ED2" si="1">COLUMN()-1</f>
        <v>70</v>
      </c>
      <c r="BT2" s="27">
        <f t="shared" si="1"/>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ref="EE2:EN2" si="2">COLUMN()-1</f>
        <v>134</v>
      </c>
      <c r="EF2" s="27">
        <f t="shared" si="2"/>
        <v>135</v>
      </c>
      <c r="EG2" s="27">
        <f t="shared" si="2"/>
        <v>136</v>
      </c>
      <c r="EH2" s="27">
        <f t="shared" si="2"/>
        <v>137</v>
      </c>
      <c r="EI2" s="27">
        <f t="shared" si="2"/>
        <v>138</v>
      </c>
      <c r="EJ2" s="27">
        <f t="shared" si="2"/>
        <v>139</v>
      </c>
      <c r="EK2" s="27">
        <f t="shared" si="2"/>
        <v>140</v>
      </c>
      <c r="EL2" s="27">
        <f t="shared" si="2"/>
        <v>141</v>
      </c>
      <c r="EM2" s="27">
        <f t="shared" si="2"/>
        <v>142</v>
      </c>
      <c r="EN2" s="27">
        <f t="shared" si="2"/>
        <v>143</v>
      </c>
    </row>
    <row r="3" spans="1:144" x14ac:dyDescent="0.15">
      <c r="A3" s="27" t="s">
        <v>43</v>
      </c>
      <c r="B3" s="28" t="s">
        <v>44</v>
      </c>
      <c r="C3" s="28" t="s">
        <v>45</v>
      </c>
      <c r="D3" s="28" t="s">
        <v>46</v>
      </c>
      <c r="E3" s="28" t="s">
        <v>47</v>
      </c>
      <c r="F3" s="28" t="s">
        <v>48</v>
      </c>
      <c r="G3" s="28"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7" t="s">
        <v>53</v>
      </c>
      <c r="B4" s="29"/>
      <c r="C4" s="29"/>
      <c r="D4" s="29"/>
      <c r="E4" s="29"/>
      <c r="F4" s="29"/>
      <c r="G4" s="29"/>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7" t="s">
        <v>65</v>
      </c>
      <c r="B5" s="30"/>
      <c r="C5" s="30"/>
      <c r="D5" s="30"/>
      <c r="E5" s="30"/>
      <c r="F5" s="30"/>
      <c r="G5" s="30"/>
      <c r="H5" s="31" t="s">
        <v>66</v>
      </c>
      <c r="I5" s="31" t="s">
        <v>67</v>
      </c>
      <c r="J5" s="31" t="s">
        <v>68</v>
      </c>
      <c r="K5" s="31" t="s">
        <v>69</v>
      </c>
      <c r="L5" s="31" t="s">
        <v>70</v>
      </c>
      <c r="M5" s="31" t="s">
        <v>5</v>
      </c>
      <c r="N5" s="31" t="s">
        <v>71</v>
      </c>
      <c r="O5" s="31" t="s">
        <v>72</v>
      </c>
      <c r="P5" s="31" t="s">
        <v>73</v>
      </c>
      <c r="Q5" s="31" t="s">
        <v>74</v>
      </c>
      <c r="R5" s="31" t="s">
        <v>75</v>
      </c>
      <c r="S5" s="31" t="s">
        <v>76</v>
      </c>
      <c r="T5" s="31" t="s">
        <v>77</v>
      </c>
      <c r="U5" s="31" t="s">
        <v>78</v>
      </c>
      <c r="V5" s="31" t="s">
        <v>79</v>
      </c>
      <c r="W5" s="31" t="s">
        <v>80</v>
      </c>
      <c r="X5" s="31" t="s">
        <v>81</v>
      </c>
      <c r="Y5" s="31" t="s">
        <v>82</v>
      </c>
      <c r="Z5" s="31" t="s">
        <v>83</v>
      </c>
      <c r="AA5" s="31" t="s">
        <v>84</v>
      </c>
      <c r="AB5" s="31" t="s">
        <v>85</v>
      </c>
      <c r="AC5" s="31" t="s">
        <v>86</v>
      </c>
      <c r="AD5" s="31" t="s">
        <v>87</v>
      </c>
      <c r="AE5" s="31" t="s">
        <v>88</v>
      </c>
      <c r="AF5" s="31" t="s">
        <v>89</v>
      </c>
      <c r="AG5" s="31" t="s">
        <v>90</v>
      </c>
      <c r="AH5" s="31" t="s">
        <v>29</v>
      </c>
      <c r="AI5" s="31" t="s">
        <v>81</v>
      </c>
      <c r="AJ5" s="31" t="s">
        <v>82</v>
      </c>
      <c r="AK5" s="31" t="s">
        <v>83</v>
      </c>
      <c r="AL5" s="31" t="s">
        <v>84</v>
      </c>
      <c r="AM5" s="31" t="s">
        <v>85</v>
      </c>
      <c r="AN5" s="31" t="s">
        <v>86</v>
      </c>
      <c r="AO5" s="31" t="s">
        <v>87</v>
      </c>
      <c r="AP5" s="31" t="s">
        <v>88</v>
      </c>
      <c r="AQ5" s="31" t="s">
        <v>89</v>
      </c>
      <c r="AR5" s="31" t="s">
        <v>90</v>
      </c>
      <c r="AS5" s="31" t="s">
        <v>91</v>
      </c>
      <c r="AT5" s="31" t="s">
        <v>81</v>
      </c>
      <c r="AU5" s="31" t="s">
        <v>82</v>
      </c>
      <c r="AV5" s="31" t="s">
        <v>83</v>
      </c>
      <c r="AW5" s="31" t="s">
        <v>84</v>
      </c>
      <c r="AX5" s="31" t="s">
        <v>85</v>
      </c>
      <c r="AY5" s="31" t="s">
        <v>86</v>
      </c>
      <c r="AZ5" s="31" t="s">
        <v>87</v>
      </c>
      <c r="BA5" s="31" t="s">
        <v>88</v>
      </c>
      <c r="BB5" s="31" t="s">
        <v>89</v>
      </c>
      <c r="BC5" s="31" t="s">
        <v>90</v>
      </c>
      <c r="BD5" s="31" t="s">
        <v>91</v>
      </c>
      <c r="BE5" s="31" t="s">
        <v>81</v>
      </c>
      <c r="BF5" s="31" t="s">
        <v>82</v>
      </c>
      <c r="BG5" s="31" t="s">
        <v>83</v>
      </c>
      <c r="BH5" s="31" t="s">
        <v>84</v>
      </c>
      <c r="BI5" s="31" t="s">
        <v>85</v>
      </c>
      <c r="BJ5" s="31" t="s">
        <v>86</v>
      </c>
      <c r="BK5" s="31" t="s">
        <v>87</v>
      </c>
      <c r="BL5" s="31" t="s">
        <v>88</v>
      </c>
      <c r="BM5" s="31" t="s">
        <v>89</v>
      </c>
      <c r="BN5" s="31" t="s">
        <v>90</v>
      </c>
      <c r="BO5" s="31" t="s">
        <v>91</v>
      </c>
      <c r="BP5" s="31" t="s">
        <v>81</v>
      </c>
      <c r="BQ5" s="31" t="s">
        <v>82</v>
      </c>
      <c r="BR5" s="31" t="s">
        <v>83</v>
      </c>
      <c r="BS5" s="31" t="s">
        <v>84</v>
      </c>
      <c r="BT5" s="31" t="s">
        <v>85</v>
      </c>
      <c r="BU5" s="31" t="s">
        <v>86</v>
      </c>
      <c r="BV5" s="31" t="s">
        <v>87</v>
      </c>
      <c r="BW5" s="31" t="s">
        <v>88</v>
      </c>
      <c r="BX5" s="31" t="s">
        <v>89</v>
      </c>
      <c r="BY5" s="31" t="s">
        <v>90</v>
      </c>
      <c r="BZ5" s="31" t="s">
        <v>91</v>
      </c>
      <c r="CA5" s="31" t="s">
        <v>81</v>
      </c>
      <c r="CB5" s="31" t="s">
        <v>82</v>
      </c>
      <c r="CC5" s="31" t="s">
        <v>83</v>
      </c>
      <c r="CD5" s="31" t="s">
        <v>84</v>
      </c>
      <c r="CE5" s="31" t="s">
        <v>85</v>
      </c>
      <c r="CF5" s="31" t="s">
        <v>86</v>
      </c>
      <c r="CG5" s="31" t="s">
        <v>87</v>
      </c>
      <c r="CH5" s="31" t="s">
        <v>88</v>
      </c>
      <c r="CI5" s="31" t="s">
        <v>89</v>
      </c>
      <c r="CJ5" s="31" t="s">
        <v>90</v>
      </c>
      <c r="CK5" s="31" t="s">
        <v>91</v>
      </c>
      <c r="CL5" s="31" t="s">
        <v>81</v>
      </c>
      <c r="CM5" s="31" t="s">
        <v>82</v>
      </c>
      <c r="CN5" s="31" t="s">
        <v>83</v>
      </c>
      <c r="CO5" s="31" t="s">
        <v>84</v>
      </c>
      <c r="CP5" s="31" t="s">
        <v>85</v>
      </c>
      <c r="CQ5" s="31" t="s">
        <v>86</v>
      </c>
      <c r="CR5" s="31" t="s">
        <v>87</v>
      </c>
      <c r="CS5" s="31" t="s">
        <v>88</v>
      </c>
      <c r="CT5" s="31" t="s">
        <v>89</v>
      </c>
      <c r="CU5" s="31" t="s">
        <v>90</v>
      </c>
      <c r="CV5" s="31" t="s">
        <v>91</v>
      </c>
      <c r="CW5" s="31" t="s">
        <v>81</v>
      </c>
      <c r="CX5" s="31" t="s">
        <v>82</v>
      </c>
      <c r="CY5" s="31" t="s">
        <v>83</v>
      </c>
      <c r="CZ5" s="31" t="s">
        <v>84</v>
      </c>
      <c r="DA5" s="31" t="s">
        <v>85</v>
      </c>
      <c r="DB5" s="31" t="s">
        <v>86</v>
      </c>
      <c r="DC5" s="31" t="s">
        <v>87</v>
      </c>
      <c r="DD5" s="31" t="s">
        <v>88</v>
      </c>
      <c r="DE5" s="31" t="s">
        <v>89</v>
      </c>
      <c r="DF5" s="31" t="s">
        <v>90</v>
      </c>
      <c r="DG5" s="31" t="s">
        <v>91</v>
      </c>
      <c r="DH5" s="31" t="s">
        <v>81</v>
      </c>
      <c r="DI5" s="31" t="s">
        <v>82</v>
      </c>
      <c r="DJ5" s="31" t="s">
        <v>83</v>
      </c>
      <c r="DK5" s="31" t="s">
        <v>84</v>
      </c>
      <c r="DL5" s="31" t="s">
        <v>85</v>
      </c>
      <c r="DM5" s="31" t="s">
        <v>86</v>
      </c>
      <c r="DN5" s="31" t="s">
        <v>87</v>
      </c>
      <c r="DO5" s="31" t="s">
        <v>88</v>
      </c>
      <c r="DP5" s="31" t="s">
        <v>89</v>
      </c>
      <c r="DQ5" s="31" t="s">
        <v>90</v>
      </c>
      <c r="DR5" s="31" t="s">
        <v>91</v>
      </c>
      <c r="DS5" s="31" t="s">
        <v>81</v>
      </c>
      <c r="DT5" s="31" t="s">
        <v>82</v>
      </c>
      <c r="DU5" s="31" t="s">
        <v>83</v>
      </c>
      <c r="DV5" s="31" t="s">
        <v>84</v>
      </c>
      <c r="DW5" s="31" t="s">
        <v>85</v>
      </c>
      <c r="DX5" s="31" t="s">
        <v>86</v>
      </c>
      <c r="DY5" s="31" t="s">
        <v>87</v>
      </c>
      <c r="DZ5" s="31" t="s">
        <v>88</v>
      </c>
      <c r="EA5" s="31" t="s">
        <v>89</v>
      </c>
      <c r="EB5" s="31" t="s">
        <v>90</v>
      </c>
      <c r="EC5" s="31" t="s">
        <v>91</v>
      </c>
      <c r="ED5" s="31" t="s">
        <v>81</v>
      </c>
      <c r="EE5" s="31" t="s">
        <v>82</v>
      </c>
      <c r="EF5" s="31" t="s">
        <v>83</v>
      </c>
      <c r="EG5" s="31" t="s">
        <v>84</v>
      </c>
      <c r="EH5" s="31" t="s">
        <v>85</v>
      </c>
      <c r="EI5" s="31" t="s">
        <v>86</v>
      </c>
      <c r="EJ5" s="31" t="s">
        <v>87</v>
      </c>
      <c r="EK5" s="31" t="s">
        <v>88</v>
      </c>
      <c r="EL5" s="31" t="s">
        <v>89</v>
      </c>
      <c r="EM5" s="31" t="s">
        <v>90</v>
      </c>
      <c r="EN5" s="31" t="s">
        <v>91</v>
      </c>
    </row>
    <row r="6" spans="1:144" s="35" customFormat="1" x14ac:dyDescent="0.15">
      <c r="A6" s="27" t="s">
        <v>92</v>
      </c>
      <c r="B6" s="32">
        <f>B7</f>
        <v>2018</v>
      </c>
      <c r="C6" s="32">
        <f t="shared" ref="C6:W6" si="3">C7</f>
        <v>409499</v>
      </c>
      <c r="D6" s="32">
        <f t="shared" si="3"/>
        <v>46</v>
      </c>
      <c r="E6" s="32">
        <f t="shared" si="3"/>
        <v>1</v>
      </c>
      <c r="F6" s="32">
        <f t="shared" si="3"/>
        <v>0</v>
      </c>
      <c r="G6" s="32">
        <f t="shared" si="3"/>
        <v>2</v>
      </c>
      <c r="H6" s="32" t="str">
        <f t="shared" si="3"/>
        <v>福岡県　京築地区水道企業団</v>
      </c>
      <c r="I6" s="32" t="str">
        <f t="shared" si="3"/>
        <v>法適用</v>
      </c>
      <c r="J6" s="32" t="str">
        <f t="shared" si="3"/>
        <v>水道事業</v>
      </c>
      <c r="K6" s="32" t="str">
        <f t="shared" si="3"/>
        <v>用水供給事業</v>
      </c>
      <c r="L6" s="32" t="str">
        <f t="shared" si="3"/>
        <v>B</v>
      </c>
      <c r="M6" s="32" t="str">
        <f t="shared" si="3"/>
        <v>その他</v>
      </c>
      <c r="N6" s="33" t="str">
        <f t="shared" si="3"/>
        <v>-</v>
      </c>
      <c r="O6" s="33">
        <f t="shared" si="3"/>
        <v>77.459999999999994</v>
      </c>
      <c r="P6" s="33">
        <f t="shared" si="3"/>
        <v>74</v>
      </c>
      <c r="Q6" s="33">
        <f t="shared" si="3"/>
        <v>0</v>
      </c>
      <c r="R6" s="33" t="str">
        <f t="shared" si="3"/>
        <v>-</v>
      </c>
      <c r="S6" s="33" t="str">
        <f t="shared" si="3"/>
        <v>-</v>
      </c>
      <c r="T6" s="33" t="str">
        <f t="shared" si="3"/>
        <v>-</v>
      </c>
      <c r="U6" s="33">
        <f t="shared" si="3"/>
        <v>139655</v>
      </c>
      <c r="V6" s="33">
        <f t="shared" si="3"/>
        <v>183.51</v>
      </c>
      <c r="W6" s="33">
        <f t="shared" si="3"/>
        <v>761.02</v>
      </c>
      <c r="X6" s="34">
        <f>IF(X7="",NA(),X7)</f>
        <v>124.22</v>
      </c>
      <c r="Y6" s="34">
        <f t="shared" ref="Y6:AG6" si="4">IF(Y7="",NA(),Y7)</f>
        <v>130.47</v>
      </c>
      <c r="Z6" s="34">
        <f t="shared" si="4"/>
        <v>139.43</v>
      </c>
      <c r="AA6" s="34">
        <f t="shared" si="4"/>
        <v>132.37</v>
      </c>
      <c r="AB6" s="34">
        <f t="shared" si="4"/>
        <v>140.82</v>
      </c>
      <c r="AC6" s="34">
        <f t="shared" si="4"/>
        <v>113.47</v>
      </c>
      <c r="AD6" s="34">
        <f t="shared" si="4"/>
        <v>113.33</v>
      </c>
      <c r="AE6" s="34">
        <f t="shared" si="4"/>
        <v>114.05</v>
      </c>
      <c r="AF6" s="34">
        <f t="shared" si="4"/>
        <v>114.26</v>
      </c>
      <c r="AG6" s="34">
        <f t="shared" si="4"/>
        <v>112.98</v>
      </c>
      <c r="AH6" s="33" t="str">
        <f>IF(AH7="","",IF(AH7="-","【-】","【"&amp;SUBSTITUTE(TEXT(AH7,"#,##0.00"),"-","△")&amp;"】"))</f>
        <v>【112.98】</v>
      </c>
      <c r="AI6" s="33">
        <f>IF(AI7="",NA(),AI7)</f>
        <v>0</v>
      </c>
      <c r="AJ6" s="33">
        <f t="shared" ref="AJ6:AR6" si="5">IF(AJ7="",NA(),AJ7)</f>
        <v>0</v>
      </c>
      <c r="AK6" s="33">
        <f t="shared" si="5"/>
        <v>0</v>
      </c>
      <c r="AL6" s="33">
        <f t="shared" si="5"/>
        <v>0</v>
      </c>
      <c r="AM6" s="33">
        <f t="shared" si="5"/>
        <v>0</v>
      </c>
      <c r="AN6" s="34">
        <f t="shared" si="5"/>
        <v>16.89</v>
      </c>
      <c r="AO6" s="34">
        <f t="shared" si="5"/>
        <v>17.39</v>
      </c>
      <c r="AP6" s="34">
        <f t="shared" si="5"/>
        <v>12.65</v>
      </c>
      <c r="AQ6" s="34">
        <f t="shared" si="5"/>
        <v>10.58</v>
      </c>
      <c r="AR6" s="34">
        <f t="shared" si="5"/>
        <v>10.49</v>
      </c>
      <c r="AS6" s="33" t="str">
        <f>IF(AS7="","",IF(AS7="-","【-】","【"&amp;SUBSTITUTE(TEXT(AS7,"#,##0.00"),"-","△")&amp;"】"))</f>
        <v>【10.49】</v>
      </c>
      <c r="AT6" s="34">
        <f>IF(AT7="",NA(),AT7)</f>
        <v>224.41</v>
      </c>
      <c r="AU6" s="34">
        <f t="shared" ref="AU6:BC6" si="6">IF(AU7="",NA(),AU7)</f>
        <v>241.87</v>
      </c>
      <c r="AV6" s="34">
        <f t="shared" si="6"/>
        <v>196.91</v>
      </c>
      <c r="AW6" s="34">
        <f t="shared" si="6"/>
        <v>238.35</v>
      </c>
      <c r="AX6" s="34">
        <f t="shared" si="6"/>
        <v>182.46</v>
      </c>
      <c r="AY6" s="34">
        <f t="shared" si="6"/>
        <v>200.22</v>
      </c>
      <c r="AZ6" s="34">
        <f t="shared" si="6"/>
        <v>212.95</v>
      </c>
      <c r="BA6" s="34">
        <f t="shared" si="6"/>
        <v>224.41</v>
      </c>
      <c r="BB6" s="34">
        <f t="shared" si="6"/>
        <v>243.44</v>
      </c>
      <c r="BC6" s="34">
        <f t="shared" si="6"/>
        <v>258.49</v>
      </c>
      <c r="BD6" s="33" t="str">
        <f>IF(BD7="","",IF(BD7="-","【-】","【"&amp;SUBSTITUTE(TEXT(BD7,"#,##0.00"),"-","△")&amp;"】"))</f>
        <v>【258.49】</v>
      </c>
      <c r="BE6" s="34">
        <f>IF(BE7="",NA(),BE7)</f>
        <v>504.6</v>
      </c>
      <c r="BF6" s="34">
        <f t="shared" ref="BF6:BN6" si="7">IF(BF7="",NA(),BF7)</f>
        <v>475.33</v>
      </c>
      <c r="BG6" s="34">
        <f t="shared" si="7"/>
        <v>531.49</v>
      </c>
      <c r="BH6" s="34">
        <f t="shared" si="7"/>
        <v>618.16</v>
      </c>
      <c r="BI6" s="34">
        <f t="shared" si="7"/>
        <v>656.89</v>
      </c>
      <c r="BJ6" s="34">
        <f t="shared" si="7"/>
        <v>351.06</v>
      </c>
      <c r="BK6" s="34">
        <f t="shared" si="7"/>
        <v>333.48</v>
      </c>
      <c r="BL6" s="34">
        <f t="shared" si="7"/>
        <v>320.31</v>
      </c>
      <c r="BM6" s="34">
        <f t="shared" si="7"/>
        <v>303.26</v>
      </c>
      <c r="BN6" s="34">
        <f t="shared" si="7"/>
        <v>290.31</v>
      </c>
      <c r="BO6" s="33" t="str">
        <f>IF(BO7="","",IF(BO7="-","【-】","【"&amp;SUBSTITUTE(TEXT(BO7,"#,##0.00"),"-","△")&amp;"】"))</f>
        <v>【290.31】</v>
      </c>
      <c r="BP6" s="34">
        <f>IF(BP7="",NA(),BP7)</f>
        <v>127.62</v>
      </c>
      <c r="BQ6" s="34">
        <f t="shared" ref="BQ6:BY6" si="8">IF(BQ7="",NA(),BQ7)</f>
        <v>133.84</v>
      </c>
      <c r="BR6" s="34">
        <f t="shared" si="8"/>
        <v>144.33000000000001</v>
      </c>
      <c r="BS6" s="34">
        <f t="shared" si="8"/>
        <v>136.72999999999999</v>
      </c>
      <c r="BT6" s="34">
        <f t="shared" si="8"/>
        <v>146.07</v>
      </c>
      <c r="BU6" s="34">
        <f t="shared" si="8"/>
        <v>112.92</v>
      </c>
      <c r="BV6" s="34">
        <f t="shared" si="8"/>
        <v>112.81</v>
      </c>
      <c r="BW6" s="34">
        <f t="shared" si="8"/>
        <v>113.88</v>
      </c>
      <c r="BX6" s="34">
        <f t="shared" si="8"/>
        <v>114.14</v>
      </c>
      <c r="BY6" s="34">
        <f t="shared" si="8"/>
        <v>112.83</v>
      </c>
      <c r="BZ6" s="33" t="str">
        <f>IF(BZ7="","",IF(BZ7="-","【-】","【"&amp;SUBSTITUTE(TEXT(BZ7,"#,##0.00"),"-","△")&amp;"】"))</f>
        <v>【112.83】</v>
      </c>
      <c r="CA6" s="34">
        <f>IF(CA7="",NA(),CA7)</f>
        <v>139.44999999999999</v>
      </c>
      <c r="CB6" s="34">
        <f t="shared" ref="CB6:CJ6" si="9">IF(CB7="",NA(),CB7)</f>
        <v>132.74</v>
      </c>
      <c r="CC6" s="34">
        <f t="shared" si="9"/>
        <v>123.31</v>
      </c>
      <c r="CD6" s="34">
        <f t="shared" si="9"/>
        <v>130.18</v>
      </c>
      <c r="CE6" s="34">
        <f t="shared" si="9"/>
        <v>121.83</v>
      </c>
      <c r="CF6" s="34">
        <f t="shared" si="9"/>
        <v>75.3</v>
      </c>
      <c r="CG6" s="34">
        <f t="shared" si="9"/>
        <v>75.3</v>
      </c>
      <c r="CH6" s="34">
        <f t="shared" si="9"/>
        <v>74.02</v>
      </c>
      <c r="CI6" s="34">
        <f t="shared" si="9"/>
        <v>73.03</v>
      </c>
      <c r="CJ6" s="34">
        <f t="shared" si="9"/>
        <v>73.86</v>
      </c>
      <c r="CK6" s="33" t="str">
        <f>IF(CK7="","",IF(CK7="-","【-】","【"&amp;SUBSTITUTE(TEXT(CK7,"#,##0.00"),"-","△")&amp;"】"))</f>
        <v>【73.86】</v>
      </c>
      <c r="CL6" s="34">
        <f>IF(CL7="",NA(),CL7)</f>
        <v>96.89</v>
      </c>
      <c r="CM6" s="34">
        <f t="shared" ref="CM6:CU6" si="10">IF(CM7="",NA(),CM7)</f>
        <v>96.81</v>
      </c>
      <c r="CN6" s="34">
        <f t="shared" si="10"/>
        <v>96.93</v>
      </c>
      <c r="CO6" s="34">
        <f t="shared" si="10"/>
        <v>97.3</v>
      </c>
      <c r="CP6" s="34">
        <f t="shared" si="10"/>
        <v>98.26</v>
      </c>
      <c r="CQ6" s="34">
        <f t="shared" si="10"/>
        <v>62.69</v>
      </c>
      <c r="CR6" s="34">
        <f t="shared" si="10"/>
        <v>61.82</v>
      </c>
      <c r="CS6" s="34">
        <f t="shared" si="10"/>
        <v>61.66</v>
      </c>
      <c r="CT6" s="34">
        <f t="shared" si="10"/>
        <v>62.19</v>
      </c>
      <c r="CU6" s="34">
        <f t="shared" si="10"/>
        <v>61.77</v>
      </c>
      <c r="CV6" s="33" t="str">
        <f>IF(CV7="","",IF(CV7="-","【-】","【"&amp;SUBSTITUTE(TEXT(CV7,"#,##0.00"),"-","△")&amp;"】"))</f>
        <v>【61.77】</v>
      </c>
      <c r="CW6" s="34">
        <f>IF(CW7="",NA(),CW7)</f>
        <v>100</v>
      </c>
      <c r="CX6" s="34">
        <f t="shared" ref="CX6:DF6" si="11">IF(CX7="",NA(),CX7)</f>
        <v>100</v>
      </c>
      <c r="CY6" s="34">
        <f t="shared" si="11"/>
        <v>100</v>
      </c>
      <c r="CZ6" s="34">
        <f t="shared" si="11"/>
        <v>100</v>
      </c>
      <c r="DA6" s="34">
        <f t="shared" si="11"/>
        <v>100</v>
      </c>
      <c r="DB6" s="34">
        <f t="shared" si="11"/>
        <v>100.12</v>
      </c>
      <c r="DC6" s="34">
        <f t="shared" si="11"/>
        <v>100.03</v>
      </c>
      <c r="DD6" s="34">
        <f t="shared" si="11"/>
        <v>100.05</v>
      </c>
      <c r="DE6" s="34">
        <f t="shared" si="11"/>
        <v>100.05</v>
      </c>
      <c r="DF6" s="34">
        <f t="shared" si="11"/>
        <v>100.08</v>
      </c>
      <c r="DG6" s="33" t="str">
        <f>IF(DG7="","",IF(DG7="-","【-】","【"&amp;SUBSTITUTE(TEXT(DG7,"#,##0.00"),"-","△")&amp;"】"))</f>
        <v>【100.08】</v>
      </c>
      <c r="DH6" s="34">
        <f>IF(DH7="",NA(),DH7)</f>
        <v>39.770000000000003</v>
      </c>
      <c r="DI6" s="34">
        <f t="shared" ref="DI6:DQ6" si="12">IF(DI7="",NA(),DI7)</f>
        <v>41.19</v>
      </c>
      <c r="DJ6" s="34">
        <f t="shared" si="12"/>
        <v>42.61</v>
      </c>
      <c r="DK6" s="34">
        <f t="shared" si="12"/>
        <v>41.1</v>
      </c>
      <c r="DL6" s="34">
        <f t="shared" si="12"/>
        <v>42.56</v>
      </c>
      <c r="DM6" s="34">
        <f t="shared" si="12"/>
        <v>51.44</v>
      </c>
      <c r="DN6" s="34">
        <f t="shared" si="12"/>
        <v>52.4</v>
      </c>
      <c r="DO6" s="34">
        <f t="shared" si="12"/>
        <v>53.56</v>
      </c>
      <c r="DP6" s="34">
        <f t="shared" si="12"/>
        <v>54.73</v>
      </c>
      <c r="DQ6" s="34">
        <f t="shared" si="12"/>
        <v>55.77</v>
      </c>
      <c r="DR6" s="33" t="str">
        <f>IF(DR7="","",IF(DR7="-","【-】","【"&amp;SUBSTITUTE(TEXT(DR7,"#,##0.00"),"-","△")&amp;"】"))</f>
        <v>【55.77】</v>
      </c>
      <c r="DS6" s="33">
        <f>IF(DS7="",NA(),DS7)</f>
        <v>0</v>
      </c>
      <c r="DT6" s="33">
        <f t="shared" ref="DT6:EB6" si="13">IF(DT7="",NA(),DT7)</f>
        <v>0</v>
      </c>
      <c r="DU6" s="33">
        <f t="shared" si="13"/>
        <v>0</v>
      </c>
      <c r="DV6" s="33">
        <f t="shared" si="13"/>
        <v>0</v>
      </c>
      <c r="DW6" s="33">
        <f t="shared" si="13"/>
        <v>0</v>
      </c>
      <c r="DX6" s="34">
        <f t="shared" si="13"/>
        <v>16.77</v>
      </c>
      <c r="DY6" s="34">
        <f t="shared" si="13"/>
        <v>18.05</v>
      </c>
      <c r="DZ6" s="34">
        <f t="shared" si="13"/>
        <v>19.440000000000001</v>
      </c>
      <c r="EA6" s="34">
        <f t="shared" si="13"/>
        <v>22.46</v>
      </c>
      <c r="EB6" s="34">
        <f t="shared" si="13"/>
        <v>25.84</v>
      </c>
      <c r="EC6" s="33" t="str">
        <f>IF(EC7="","",IF(EC7="-","【-】","【"&amp;SUBSTITUTE(TEXT(EC7,"#,##0.00"),"-","△")&amp;"】"))</f>
        <v>【25.84】</v>
      </c>
      <c r="ED6" s="33">
        <f>IF(ED7="",NA(),ED7)</f>
        <v>0</v>
      </c>
      <c r="EE6" s="33">
        <f t="shared" ref="EE6:EM6" si="14">IF(EE7="",NA(),EE7)</f>
        <v>0</v>
      </c>
      <c r="EF6" s="33">
        <f t="shared" si="14"/>
        <v>0</v>
      </c>
      <c r="EG6" s="33">
        <f t="shared" si="14"/>
        <v>0</v>
      </c>
      <c r="EH6" s="33">
        <f t="shared" si="14"/>
        <v>0</v>
      </c>
      <c r="EI6" s="34">
        <f t="shared" si="14"/>
        <v>0.13</v>
      </c>
      <c r="EJ6" s="34">
        <f t="shared" si="14"/>
        <v>0.26</v>
      </c>
      <c r="EK6" s="34">
        <f t="shared" si="14"/>
        <v>0.24</v>
      </c>
      <c r="EL6" s="34">
        <f t="shared" si="14"/>
        <v>0.27</v>
      </c>
      <c r="EM6" s="34">
        <f t="shared" si="14"/>
        <v>0.24</v>
      </c>
      <c r="EN6" s="33" t="str">
        <f>IF(EN7="","",IF(EN7="-","【-】","【"&amp;SUBSTITUTE(TEXT(EN7,"#,##0.00"),"-","△")&amp;"】"))</f>
        <v>【0.24】</v>
      </c>
    </row>
    <row r="7" spans="1:144" s="35" customFormat="1" x14ac:dyDescent="0.15">
      <c r="A7" s="27"/>
      <c r="B7" s="36">
        <v>2018</v>
      </c>
      <c r="C7" s="36">
        <v>409499</v>
      </c>
      <c r="D7" s="36">
        <v>46</v>
      </c>
      <c r="E7" s="36">
        <v>1</v>
      </c>
      <c r="F7" s="36">
        <v>0</v>
      </c>
      <c r="G7" s="36">
        <v>2</v>
      </c>
      <c r="H7" s="36" t="s">
        <v>93</v>
      </c>
      <c r="I7" s="36" t="s">
        <v>94</v>
      </c>
      <c r="J7" s="36" t="s">
        <v>95</v>
      </c>
      <c r="K7" s="36" t="s">
        <v>96</v>
      </c>
      <c r="L7" s="36" t="s">
        <v>97</v>
      </c>
      <c r="M7" s="36" t="s">
        <v>98</v>
      </c>
      <c r="N7" s="37" t="s">
        <v>99</v>
      </c>
      <c r="O7" s="37">
        <v>77.459999999999994</v>
      </c>
      <c r="P7" s="37">
        <v>74</v>
      </c>
      <c r="Q7" s="37">
        <v>0</v>
      </c>
      <c r="R7" s="37" t="s">
        <v>99</v>
      </c>
      <c r="S7" s="37" t="s">
        <v>99</v>
      </c>
      <c r="T7" s="37" t="s">
        <v>99</v>
      </c>
      <c r="U7" s="37">
        <v>139655</v>
      </c>
      <c r="V7" s="37">
        <v>183.51</v>
      </c>
      <c r="W7" s="37">
        <v>761.02</v>
      </c>
      <c r="X7" s="37">
        <v>124.22</v>
      </c>
      <c r="Y7" s="37">
        <v>130.47</v>
      </c>
      <c r="Z7" s="37">
        <v>139.43</v>
      </c>
      <c r="AA7" s="37">
        <v>132.37</v>
      </c>
      <c r="AB7" s="37">
        <v>140.82</v>
      </c>
      <c r="AC7" s="37">
        <v>113.47</v>
      </c>
      <c r="AD7" s="37">
        <v>113.33</v>
      </c>
      <c r="AE7" s="37">
        <v>114.05</v>
      </c>
      <c r="AF7" s="37">
        <v>114.26</v>
      </c>
      <c r="AG7" s="37">
        <v>112.98</v>
      </c>
      <c r="AH7" s="37">
        <v>112.98</v>
      </c>
      <c r="AI7" s="37">
        <v>0</v>
      </c>
      <c r="AJ7" s="37">
        <v>0</v>
      </c>
      <c r="AK7" s="37">
        <v>0</v>
      </c>
      <c r="AL7" s="37">
        <v>0</v>
      </c>
      <c r="AM7" s="37">
        <v>0</v>
      </c>
      <c r="AN7" s="37">
        <v>16.89</v>
      </c>
      <c r="AO7" s="37">
        <v>17.39</v>
      </c>
      <c r="AP7" s="37">
        <v>12.65</v>
      </c>
      <c r="AQ7" s="37">
        <v>10.58</v>
      </c>
      <c r="AR7" s="37">
        <v>10.49</v>
      </c>
      <c r="AS7" s="37">
        <v>10.49</v>
      </c>
      <c r="AT7" s="37">
        <v>224.41</v>
      </c>
      <c r="AU7" s="37">
        <v>241.87</v>
      </c>
      <c r="AV7" s="37">
        <v>196.91</v>
      </c>
      <c r="AW7" s="37">
        <v>238.35</v>
      </c>
      <c r="AX7" s="37">
        <v>182.46</v>
      </c>
      <c r="AY7" s="37">
        <v>200.22</v>
      </c>
      <c r="AZ7" s="37">
        <v>212.95</v>
      </c>
      <c r="BA7" s="37">
        <v>224.41</v>
      </c>
      <c r="BB7" s="37">
        <v>243.44</v>
      </c>
      <c r="BC7" s="37">
        <v>258.49</v>
      </c>
      <c r="BD7" s="37">
        <v>258.49</v>
      </c>
      <c r="BE7" s="37">
        <v>504.6</v>
      </c>
      <c r="BF7" s="37">
        <v>475.33</v>
      </c>
      <c r="BG7" s="37">
        <v>531.49</v>
      </c>
      <c r="BH7" s="37">
        <v>618.16</v>
      </c>
      <c r="BI7" s="37">
        <v>656.89</v>
      </c>
      <c r="BJ7" s="37">
        <v>351.06</v>
      </c>
      <c r="BK7" s="37">
        <v>333.48</v>
      </c>
      <c r="BL7" s="37">
        <v>320.31</v>
      </c>
      <c r="BM7" s="37">
        <v>303.26</v>
      </c>
      <c r="BN7" s="37">
        <v>290.31</v>
      </c>
      <c r="BO7" s="37">
        <v>290.31</v>
      </c>
      <c r="BP7" s="37">
        <v>127.62</v>
      </c>
      <c r="BQ7" s="37">
        <v>133.84</v>
      </c>
      <c r="BR7" s="37">
        <v>144.33000000000001</v>
      </c>
      <c r="BS7" s="37">
        <v>136.72999999999999</v>
      </c>
      <c r="BT7" s="37">
        <v>146.07</v>
      </c>
      <c r="BU7" s="37">
        <v>112.92</v>
      </c>
      <c r="BV7" s="37">
        <v>112.81</v>
      </c>
      <c r="BW7" s="37">
        <v>113.88</v>
      </c>
      <c r="BX7" s="37">
        <v>114.14</v>
      </c>
      <c r="BY7" s="37">
        <v>112.83</v>
      </c>
      <c r="BZ7" s="37">
        <v>112.83</v>
      </c>
      <c r="CA7" s="37">
        <v>139.44999999999999</v>
      </c>
      <c r="CB7" s="37">
        <v>132.74</v>
      </c>
      <c r="CC7" s="37">
        <v>123.31</v>
      </c>
      <c r="CD7" s="37">
        <v>130.18</v>
      </c>
      <c r="CE7" s="37">
        <v>121.83</v>
      </c>
      <c r="CF7" s="37">
        <v>75.3</v>
      </c>
      <c r="CG7" s="37">
        <v>75.3</v>
      </c>
      <c r="CH7" s="37">
        <v>74.02</v>
      </c>
      <c r="CI7" s="37">
        <v>73.03</v>
      </c>
      <c r="CJ7" s="37">
        <v>73.86</v>
      </c>
      <c r="CK7" s="37">
        <v>73.86</v>
      </c>
      <c r="CL7" s="37">
        <v>96.89</v>
      </c>
      <c r="CM7" s="37">
        <v>96.81</v>
      </c>
      <c r="CN7" s="37">
        <v>96.93</v>
      </c>
      <c r="CO7" s="37">
        <v>97.3</v>
      </c>
      <c r="CP7" s="37">
        <v>98.26</v>
      </c>
      <c r="CQ7" s="37">
        <v>62.69</v>
      </c>
      <c r="CR7" s="37">
        <v>61.82</v>
      </c>
      <c r="CS7" s="37">
        <v>61.66</v>
      </c>
      <c r="CT7" s="37">
        <v>62.19</v>
      </c>
      <c r="CU7" s="37">
        <v>61.77</v>
      </c>
      <c r="CV7" s="37">
        <v>61.77</v>
      </c>
      <c r="CW7" s="37">
        <v>100</v>
      </c>
      <c r="CX7" s="37">
        <v>100</v>
      </c>
      <c r="CY7" s="37">
        <v>100</v>
      </c>
      <c r="CZ7" s="37">
        <v>100</v>
      </c>
      <c r="DA7" s="37">
        <v>100</v>
      </c>
      <c r="DB7" s="37">
        <v>100.12</v>
      </c>
      <c r="DC7" s="37">
        <v>100.03</v>
      </c>
      <c r="DD7" s="37">
        <v>100.05</v>
      </c>
      <c r="DE7" s="37">
        <v>100.05</v>
      </c>
      <c r="DF7" s="37">
        <v>100.08</v>
      </c>
      <c r="DG7" s="37">
        <v>100.08</v>
      </c>
      <c r="DH7" s="37">
        <v>39.770000000000003</v>
      </c>
      <c r="DI7" s="37">
        <v>41.19</v>
      </c>
      <c r="DJ7" s="37">
        <v>42.61</v>
      </c>
      <c r="DK7" s="37">
        <v>41.1</v>
      </c>
      <c r="DL7" s="37">
        <v>42.56</v>
      </c>
      <c r="DM7" s="37">
        <v>51.44</v>
      </c>
      <c r="DN7" s="37">
        <v>52.4</v>
      </c>
      <c r="DO7" s="37">
        <v>53.56</v>
      </c>
      <c r="DP7" s="37">
        <v>54.73</v>
      </c>
      <c r="DQ7" s="37">
        <v>55.77</v>
      </c>
      <c r="DR7" s="37">
        <v>55.77</v>
      </c>
      <c r="DS7" s="37">
        <v>0</v>
      </c>
      <c r="DT7" s="37">
        <v>0</v>
      </c>
      <c r="DU7" s="37">
        <v>0</v>
      </c>
      <c r="DV7" s="37">
        <v>0</v>
      </c>
      <c r="DW7" s="37">
        <v>0</v>
      </c>
      <c r="DX7" s="37">
        <v>16.77</v>
      </c>
      <c r="DY7" s="37">
        <v>18.05</v>
      </c>
      <c r="DZ7" s="37">
        <v>19.440000000000001</v>
      </c>
      <c r="EA7" s="37">
        <v>22.46</v>
      </c>
      <c r="EB7" s="37">
        <v>25.84</v>
      </c>
      <c r="EC7" s="37">
        <v>25.84</v>
      </c>
      <c r="ED7" s="37">
        <v>0</v>
      </c>
      <c r="EE7" s="37">
        <v>0</v>
      </c>
      <c r="EF7" s="37">
        <v>0</v>
      </c>
      <c r="EG7" s="37">
        <v>0</v>
      </c>
      <c r="EH7" s="37">
        <v>0</v>
      </c>
      <c r="EI7" s="37">
        <v>0.13</v>
      </c>
      <c r="EJ7" s="37">
        <v>0.26</v>
      </c>
      <c r="EK7" s="37">
        <v>0.24</v>
      </c>
      <c r="EL7" s="37">
        <v>0.27</v>
      </c>
      <c r="EM7" s="37">
        <v>0.24</v>
      </c>
      <c r="EN7" s="37">
        <v>0.24</v>
      </c>
    </row>
    <row r="8" spans="1:144" x14ac:dyDescent="0.15">
      <c r="X8" s="38"/>
      <c r="Y8" s="38"/>
      <c r="Z8" s="38"/>
      <c r="AA8" s="38"/>
      <c r="AB8" s="38"/>
      <c r="AC8" s="38"/>
      <c r="AD8" s="38"/>
      <c r="AE8" s="38"/>
      <c r="AF8" s="38"/>
      <c r="AG8" s="38"/>
      <c r="AH8" s="39"/>
      <c r="AI8" s="38"/>
      <c r="AJ8" s="38"/>
      <c r="AK8" s="38"/>
      <c r="AL8" s="38"/>
      <c r="AM8" s="38"/>
      <c r="AN8" s="38"/>
      <c r="AO8" s="38"/>
      <c r="AP8" s="38"/>
      <c r="AQ8" s="38"/>
      <c r="AR8" s="38"/>
      <c r="AS8" s="39"/>
      <c r="AT8" s="38"/>
      <c r="AU8" s="38"/>
      <c r="AV8" s="38"/>
      <c r="AW8" s="38"/>
      <c r="AX8" s="38"/>
      <c r="AY8" s="38"/>
      <c r="AZ8" s="38"/>
      <c r="BA8" s="38"/>
      <c r="BB8" s="38"/>
      <c r="BC8" s="38"/>
      <c r="BD8" s="39"/>
      <c r="BE8" s="38"/>
      <c r="BF8" s="38"/>
      <c r="BG8" s="38"/>
      <c r="BH8" s="38"/>
      <c r="BI8" s="38"/>
      <c r="BJ8" s="38"/>
      <c r="BK8" s="38"/>
      <c r="BL8" s="38"/>
      <c r="BM8" s="38"/>
      <c r="BN8" s="38"/>
      <c r="BO8" s="39"/>
      <c r="BP8" s="38"/>
      <c r="BQ8" s="38"/>
      <c r="BR8" s="38"/>
      <c r="BS8" s="38"/>
      <c r="BT8" s="38"/>
      <c r="BU8" s="38"/>
      <c r="BV8" s="38"/>
      <c r="BW8" s="38"/>
      <c r="BX8" s="38"/>
      <c r="BY8" s="38"/>
      <c r="BZ8" s="39"/>
      <c r="CA8" s="38"/>
      <c r="CB8" s="38"/>
      <c r="CC8" s="38"/>
      <c r="CD8" s="38"/>
      <c r="CE8" s="38"/>
      <c r="CF8" s="38"/>
      <c r="CG8" s="38"/>
      <c r="CH8" s="38"/>
      <c r="CI8" s="38"/>
      <c r="CJ8" s="38"/>
      <c r="CK8" s="39"/>
      <c r="CL8" s="38"/>
      <c r="CM8" s="38"/>
      <c r="CN8" s="38"/>
      <c r="CO8" s="38"/>
      <c r="CP8" s="38"/>
      <c r="CQ8" s="38"/>
      <c r="CR8" s="38"/>
      <c r="CS8" s="38"/>
      <c r="CT8" s="38"/>
      <c r="CU8" s="38"/>
      <c r="CV8" s="39"/>
      <c r="CW8" s="38"/>
      <c r="CX8" s="38"/>
      <c r="CY8" s="38"/>
      <c r="CZ8" s="38"/>
      <c r="DA8" s="38"/>
      <c r="DB8" s="38"/>
      <c r="DC8" s="38"/>
      <c r="DD8" s="38"/>
      <c r="DE8" s="38"/>
      <c r="DF8" s="38"/>
      <c r="DG8" s="39"/>
      <c r="DH8" s="38"/>
      <c r="DI8" s="38"/>
      <c r="DJ8" s="38"/>
      <c r="DK8" s="38"/>
      <c r="DL8" s="38"/>
      <c r="DM8" s="38"/>
      <c r="DN8" s="38"/>
      <c r="DO8" s="38"/>
      <c r="DP8" s="38"/>
      <c r="DQ8" s="38"/>
      <c r="DR8" s="39"/>
      <c r="DS8" s="38"/>
      <c r="DT8" s="38"/>
      <c r="DU8" s="38"/>
      <c r="DV8" s="38"/>
      <c r="DW8" s="38"/>
      <c r="DX8" s="38"/>
      <c r="DY8" s="38"/>
      <c r="DZ8" s="38"/>
      <c r="EA8" s="38"/>
      <c r="EB8" s="38"/>
      <c r="EC8" s="39"/>
      <c r="ED8" s="38"/>
      <c r="EE8" s="38"/>
      <c r="EF8" s="38"/>
      <c r="EG8" s="38"/>
      <c r="EH8" s="38"/>
      <c r="EI8" s="38"/>
      <c r="EJ8" s="38"/>
      <c r="EK8" s="38"/>
      <c r="EL8" s="38"/>
      <c r="EM8" s="38"/>
      <c r="EN8" s="39"/>
    </row>
    <row r="9" spans="1:144" x14ac:dyDescent="0.15">
      <c r="A9" s="40"/>
      <c r="B9" s="40" t="s">
        <v>100</v>
      </c>
      <c r="C9" s="40" t="s">
        <v>101</v>
      </c>
      <c r="D9" s="40" t="s">
        <v>102</v>
      </c>
      <c r="E9" s="40" t="s">
        <v>103</v>
      </c>
      <c r="F9" s="40" t="s">
        <v>104</v>
      </c>
      <c r="X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4" x14ac:dyDescent="0.15">
      <c r="A10" s="40" t="s">
        <v>44</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SUIDCLI02</cp:lastModifiedBy>
  <cp:lastPrinted>2020-01-21T23:36:32Z</cp:lastPrinted>
  <dcterms:created xsi:type="dcterms:W3CDTF">2019-12-05T04:28:54Z</dcterms:created>
  <dcterms:modified xsi:type="dcterms:W3CDTF">2020-01-21T23:39:47Z</dcterms:modified>
  <cp:category/>
</cp:coreProperties>
</file>