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経営分析表\R3_R2決算\"/>
    </mc:Choice>
  </mc:AlternateContent>
  <xr:revisionPtr revIDLastSave="0" documentId="13_ncr:1_{7DBD1FFE-1C14-459F-9DD7-D18171B52CDF}" xr6:coauthVersionLast="47" xr6:coauthVersionMax="47" xr10:uidLastSave="{00000000-0000-0000-0000-000000000000}"/>
  <workbookProtection workbookAlgorithmName="SHA-512" workbookHashValue="HZkJwaIa6lwxxEax1ItVq+V5ByvJHqShtwx5BRH66dGLQ9vXQPfIvSeV+VF44fQBBQ5tSsDSsQ7uHHrDNjurlQ==" workbookSaltValue="CaWIdJ5P7dIHDMt2nhrmsw==" workbookSpinCount="100000" lockStructure="1"/>
  <bookViews>
    <workbookView xWindow="1920" yWindow="3465" windowWidth="33975" windowHeight="154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<sst xmlns="http://schemas.openxmlformats.org/spreadsheetml/2006/main" count="231" uniqueCount="113">
  <si>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</si>
  <si>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</si>
  <si>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</si>
  <si>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</si>
  <si>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</si>
  <si>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</si>
  <si>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</si>
  <si>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</si>
  <si>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</si>
  <si>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</si>
  <si>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</si>
  <si>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</si>
  <si>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</si>
  <si>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</si>
  <si>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</si>
  <si>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</si>
  <si>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</si>
  <si>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</si>
  <si>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</si>
  <si>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</si>
  <si>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</si>
  <si>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</si>
  <si>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</si>
  <si>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</si>
  <si>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</si>
  <si>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</si>
  <si>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</si>
  <si>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</si>
  <si>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</si>
  <si>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</si>
  <si>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</si>
  <si>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</si>
  <si>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</si>
  <si>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</si>
  <si>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</si>
  <si>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</si>
  <si>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</si>
  <si>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</si>
  <si>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</si>
  <si>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</si>
  <si>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</si>
  <si>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</si>
  <si>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</si>
  <si>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</si>
  <si>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</si>
  <si>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</si>
  <si>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</si>
  <si>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</si>
  <si>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</si>
  <si>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</si>
  <si>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</si>
  <si>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</si>
  <si>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</si>
  <si>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</si>
  <si>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</si>
  <si>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</si>
  <si>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</si>
  <si>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</si>
  <si>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</si>
  <si>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</si>
  <si>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</si>
  <si>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</si>
  <si>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</si>
  <si>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</si>
  <si>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</si>
  <si>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</si>
  <si>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</si>
  <si>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</si>
  <si>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</si>
  <si>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</si>
  <si>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</si>
  <si>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</si>
  <si>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</si>
  <si>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</si>
  <si>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</si>
  <si>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</si>
  <si>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</si>
  <si>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</si>
  <si>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</si>
  <si>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</si>
  <si>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</si>
  <si>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</si>
  <si>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</si>
  <si>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</si>
  <si>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</si>
  <si>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</si>
  <si>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</si>
  <si>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</si>
  <si>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</si>
  <si>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</si>
  <si>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</si>
  <si>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</si>
  <si>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</si>
  <si>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京築地区水道企業団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</si>
  <si>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</si>
  <si>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</si>
  <si>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</si>
  <si>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</si>
  <si>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</si>
  <si>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</si>
  <si>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</si>
  <si>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</si>
  <si>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</si>
  <si>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</si>
  <si>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</si>
  <si>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</si>
  <si>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</si>
  <si>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</si>
  <si>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</si>
  <si>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</si>
  <si>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①有形固定資産減価償却率はR1に、横瀬浄水場が完成したため減少した。湯の川内浄水場については、R2～R7に耐震補強工事を実施。機械・電気設備を順次更新予定。
②③管路については、法定耐用年数を超過した資産はなし。</t>
    <phoneticPr fontId="4"/>
  </si>
  <si>
    <t>今後、企業債残高は減少していき、企業債残高対給水収益比率はR4で350％、R11には200％を下回る予定で、経常収支は100％以上を維持できる見込みであり、健全な経営状況といえる。しかしながら、今後の20年間は、主に老朽化資産である湯の川内浄水場の電気・機械設備の更新が順次見込まれるため、引き続き、財政収支バランスに注視しながら、適切な更新計画を実施し、水道用水の安定供給と健全経営の実施に努める。</t>
    <rPh sb="47" eb="49">
      <t>シタマワ</t>
    </rPh>
    <rPh sb="50" eb="52">
      <t>ヨテイ</t>
    </rPh>
    <rPh sb="54" eb="58">
      <t>ケイジョウシュウシ</t>
    </rPh>
    <rPh sb="63" eb="65">
      <t>イジョウ</t>
    </rPh>
    <rPh sb="66" eb="68">
      <t>イジ</t>
    </rPh>
    <rPh sb="71" eb="73">
      <t>ミコ</t>
    </rPh>
    <rPh sb="78" eb="80">
      <t>ケンゼン</t>
    </rPh>
    <rPh sb="81" eb="85">
      <t>ケイエイジョウキョウ</t>
    </rPh>
    <rPh sb="97" eb="99">
      <t>コンゴ</t>
    </rPh>
    <rPh sb="102" eb="103">
      <t>ネン</t>
    </rPh>
    <rPh sb="103" eb="104">
      <t>カン</t>
    </rPh>
    <rPh sb="108" eb="111">
      <t>ロウキュウカ</t>
    </rPh>
    <rPh sb="111" eb="113">
      <t>シサン</t>
    </rPh>
    <rPh sb="124" eb="126">
      <t>デンキ</t>
    </rPh>
    <rPh sb="127" eb="129">
      <t>キカイ</t>
    </rPh>
    <rPh sb="129" eb="131">
      <t>セツビ</t>
    </rPh>
    <rPh sb="135" eb="137">
      <t>ジュンジ</t>
    </rPh>
    <rPh sb="150" eb="154">
      <t>ザイセイシュウシ</t>
    </rPh>
    <rPh sb="159" eb="161">
      <t>チュウシ</t>
    </rPh>
    <rPh sb="166" eb="168">
      <t>テキセツ</t>
    </rPh>
    <rPh sb="174" eb="176">
      <t>ジッシ</t>
    </rPh>
    <rPh sb="196" eb="197">
      <t>ツト</t>
    </rPh>
    <phoneticPr fontId="4"/>
  </si>
  <si>
    <t>当企業団の経営分析については、平成30年以前と令和元年度以降に分けられる。これは、令和元年度に1水源1浄水場から、2水源2浄水場での供給体制が整ったことによるもので、計画供給水量は9,500㎥から19,000㎥と増え、水道料金は、178円/㎥から120円/㎥へと料金の改定を行ったためである。また、経常費用に関しても2浄水場体制になったことで、費用増額、建設仮勘定から本勘定への移行による減価償却費の増が、R1以降の各指標に影響を及ぼしている。
①H30からR1の変動については、上記理由のとおり。R1からR2の変動については、R1が横瀬浄水場からの供給が6月からで、年間10か月の供給であったためである。R2については、経常収支比率120％で今後もこの水準を維持するよう努める。
③流動比率については100％以上であり問題はない。
④今後、創設当初の企業債の償還が完了していくため、企業債残高対給水収益比率は、減少傾向。
⑤料金回収率については、100％以上であり問題はない。
⑥給水原価については、R1が横瀬浄水場からの供給が年間10か月であったため、R2は、有収水量の増により給水原価の減となった。
⑦施設利用率については、89.2％と、類似団体平均値と比べ、概ね良好な数値である。
⑧有収率は100％であり問題はない。</t>
    <rPh sb="5" eb="9">
      <t>ケイエイブンセキ</t>
    </rPh>
    <rPh sb="31" eb="32">
      <t>ワ</t>
    </rPh>
    <rPh sb="71" eb="72">
      <t>トトノ</t>
    </rPh>
    <rPh sb="137" eb="138">
      <t>オコナ</t>
    </rPh>
    <rPh sb="205" eb="207">
      <t>イコウ</t>
    </rPh>
    <rPh sb="276" eb="278">
      <t>キョウキュウ</t>
    </rPh>
    <rPh sb="292" eb="294">
      <t>キョウキュウ</t>
    </rPh>
    <rPh sb="463" eb="465">
      <t>キョウキュウ</t>
    </rPh>
    <rPh sb="547" eb="550">
      <t>ユウシュウリツ</t>
    </rPh>
    <rPh sb="558" eb="560">
      <t>モンダイ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</si>
</sst>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B-4C7A-814F-158DBA15A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B-4C7A-814F-158DBA15A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96.93</c:v>
                </c:pt>
                <c:pt idx="1">
                  <c:v>97.3</c:v>
                </c:pt>
                <c:pt idx="2">
                  <c:v>98.26</c:v>
                </c:pt>
                <c:pt idx="3">
                  <c:v>82.03</c:v>
                </c:pt>
                <c:pt idx="4">
                  <c:v>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7-43D1-BA87-3F3208F8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E7-43D1-BA87-3F3208F8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9-4D3C-A269-03281F66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9-4D3C-A269-03281F66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139.43</c:v>
                </c:pt>
                <c:pt idx="1">
                  <c:v>132.37</c:v>
                </c:pt>
                <c:pt idx="2">
                  <c:v>140.82</c:v>
                </c:pt>
                <c:pt idx="3">
                  <c:v>109.31</c:v>
                </c:pt>
                <c:pt idx="4">
                  <c:v>119.25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7-4D40-95EE-6A0F202AA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7-4D40-95EE-6A0F202AA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42.61</c:v>
                </c:pt>
                <c:pt idx="1">
                  <c:v>41.1</c:v>
                </c:pt>
                <c:pt idx="2">
                  <c:v>42.56</c:v>
                </c:pt>
                <c:pt idx="3">
                  <c:v>26.5</c:v>
                </c:pt>
                <c:pt idx="4">
                  <c:v>28.66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4-4099-9A0A-D0DBF7EE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4-4099-9A0A-D0DBF7EE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5-4421-A5E6-D595952DF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5-4421-A5E6-D595952DF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9-4D19-AEBB-9B5F48DA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9-4D19-AEBB-9B5F48DA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196.91</c:v>
                </c:pt>
                <c:pt idx="1">
                  <c:v>238.35</c:v>
                </c:pt>
                <c:pt idx="2">
                  <c:v>182.46</c:v>
                </c:pt>
                <c:pt idx="3">
                  <c:v>299.06</c:v>
                </c:pt>
                <c:pt idx="4">
                  <c:v>273.75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F-4859-8A76-53D76DB5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F-4859-8A76-53D76DB5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531.49</c:v>
                </c:pt>
                <c:pt idx="1">
                  <c:v>618.16</c:v>
                </c:pt>
                <c:pt idx="2">
                  <c:v>656.89</c:v>
                </c:pt>
                <c:pt idx="3">
                  <c:v>505.39</c:v>
                </c:pt>
                <c:pt idx="4">
                  <c:v>423.48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9-4518-A3A7-DC664A13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9-4518-A3A7-DC664A13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144.33000000000001</c:v>
                </c:pt>
                <c:pt idx="1">
                  <c:v>136.72999999999999</c:v>
                </c:pt>
                <c:pt idx="2">
                  <c:v>146.07</c:v>
                </c:pt>
                <c:pt idx="3">
                  <c:v>111.21</c:v>
                </c:pt>
                <c:pt idx="4">
                  <c:v>123.37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C-4309-9AE4-E92F4F33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C-4309-9AE4-E92F4F33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123.31</c:v>
                </c:pt>
                <c:pt idx="1">
                  <c:v>130.18</c:v>
                </c:pt>
                <c:pt idx="2">
                  <c:v>121.83</c:v>
                </c:pt>
                <c:pt idx="3">
                  <c:v>120.99</c:v>
                </c:pt>
                <c:pt idx="4">
                  <c:v>108.91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5-408D-85D8-9813AB78D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5-408D-85D8-9813AB78D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C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福岡県　京築地区水道企業団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その他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81.92</v>
      </c>
      <c r="J10" s="53"/>
      <c r="K10" s="53"/>
      <c r="L10" s="53"/>
      <c r="M10" s="53"/>
      <c r="N10" s="53"/>
      <c r="O10" s="64"/>
      <c r="P10" s="54">
        <f>データ!$P$6</f>
        <v>74.989999999999995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139457</v>
      </c>
      <c r="AM10" s="61"/>
      <c r="AN10" s="61"/>
      <c r="AO10" s="61"/>
      <c r="AP10" s="61"/>
      <c r="AQ10" s="61"/>
      <c r="AR10" s="61"/>
      <c r="AS10" s="61"/>
      <c r="AT10" s="52">
        <f>データ!$V$6</f>
        <v>204.3</v>
      </c>
      <c r="AU10" s="53"/>
      <c r="AV10" s="53"/>
      <c r="AW10" s="53"/>
      <c r="AX10" s="53"/>
      <c r="AY10" s="53"/>
      <c r="AZ10" s="53"/>
      <c r="BA10" s="53"/>
      <c r="BB10" s="54">
        <f>データ!$W$6</f>
        <v>682.61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o3cBkt00H5dUylkpjx1ogOo7s+lS5Mmn/OQdkDol8QOf0edBQWYjQXyKldoagGz3my3L7gPJ2/sJT7gHup2zKw==" saltValue="//tha9uXOYkOJGjRIII0H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409499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福岡県　京築地区水道企業団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81.92</v>
      </c>
      <c r="P6" s="35">
        <f t="shared" si="3"/>
        <v>74.989999999999995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139457</v>
      </c>
      <c r="V6" s="35">
        <f t="shared" si="3"/>
        <v>204.3</v>
      </c>
      <c r="W6" s="35">
        <f t="shared" si="3"/>
        <v>682.61</v>
      </c>
      <c r="X6" s="36">
        <f>IF(X7="",NA(),X7)</f>
        <v>139.43</v>
      </c>
      <c r="Y6" s="36">
        <f t="shared" ref="Y6:AG6" si="4">IF(Y7="",NA(),Y7)</f>
        <v>132.37</v>
      </c>
      <c r="Z6" s="36">
        <f t="shared" si="4"/>
        <v>140.82</v>
      </c>
      <c r="AA6" s="36">
        <f t="shared" si="4"/>
        <v>109.31</v>
      </c>
      <c r="AB6" s="36">
        <f t="shared" si="4"/>
        <v>119.25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196.91</v>
      </c>
      <c r="AU6" s="36">
        <f t="shared" ref="AU6:BC6" si="6">IF(AU7="",NA(),AU7)</f>
        <v>238.35</v>
      </c>
      <c r="AV6" s="36">
        <f t="shared" si="6"/>
        <v>182.46</v>
      </c>
      <c r="AW6" s="36">
        <f t="shared" si="6"/>
        <v>299.06</v>
      </c>
      <c r="AX6" s="36">
        <f t="shared" si="6"/>
        <v>273.75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531.49</v>
      </c>
      <c r="BF6" s="36">
        <f t="shared" ref="BF6:BN6" si="7">IF(BF7="",NA(),BF7)</f>
        <v>618.16</v>
      </c>
      <c r="BG6" s="36">
        <f t="shared" si="7"/>
        <v>656.89</v>
      </c>
      <c r="BH6" s="36">
        <f t="shared" si="7"/>
        <v>505.39</v>
      </c>
      <c r="BI6" s="36">
        <f t="shared" si="7"/>
        <v>423.48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144.33000000000001</v>
      </c>
      <c r="BQ6" s="36">
        <f t="shared" ref="BQ6:BY6" si="8">IF(BQ7="",NA(),BQ7)</f>
        <v>136.72999999999999</v>
      </c>
      <c r="BR6" s="36">
        <f t="shared" si="8"/>
        <v>146.07</v>
      </c>
      <c r="BS6" s="36">
        <f t="shared" si="8"/>
        <v>111.21</v>
      </c>
      <c r="BT6" s="36">
        <f t="shared" si="8"/>
        <v>123.37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123.31</v>
      </c>
      <c r="CB6" s="36">
        <f t="shared" ref="CB6:CJ6" si="9">IF(CB7="",NA(),CB7)</f>
        <v>130.18</v>
      </c>
      <c r="CC6" s="36">
        <f t="shared" si="9"/>
        <v>121.83</v>
      </c>
      <c r="CD6" s="36">
        <f t="shared" si="9"/>
        <v>120.99</v>
      </c>
      <c r="CE6" s="36">
        <f t="shared" si="9"/>
        <v>108.91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96.93</v>
      </c>
      <c r="CM6" s="36">
        <f t="shared" ref="CM6:CU6" si="10">IF(CM7="",NA(),CM7)</f>
        <v>97.3</v>
      </c>
      <c r="CN6" s="36">
        <f t="shared" si="10"/>
        <v>98.26</v>
      </c>
      <c r="CO6" s="36">
        <f t="shared" si="10"/>
        <v>82.03</v>
      </c>
      <c r="CP6" s="36">
        <f t="shared" si="10"/>
        <v>89.2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42.61</v>
      </c>
      <c r="DI6" s="36">
        <f t="shared" ref="DI6:DQ6" si="12">IF(DI7="",NA(),DI7)</f>
        <v>41.1</v>
      </c>
      <c r="DJ6" s="36">
        <f t="shared" si="12"/>
        <v>42.56</v>
      </c>
      <c r="DK6" s="36">
        <f t="shared" si="12"/>
        <v>26.5</v>
      </c>
      <c r="DL6" s="36">
        <f t="shared" si="12"/>
        <v>28.66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15">
      <c r="A7" s="29"/>
      <c r="B7" s="38">
        <v>2020</v>
      </c>
      <c r="C7" s="38">
        <v>409499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81.92</v>
      </c>
      <c r="P7" s="39">
        <v>74.989999999999995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139457</v>
      </c>
      <c r="V7" s="39">
        <v>204.3</v>
      </c>
      <c r="W7" s="39">
        <v>682.61</v>
      </c>
      <c r="X7" s="39">
        <v>139.43</v>
      </c>
      <c r="Y7" s="39">
        <v>132.37</v>
      </c>
      <c r="Z7" s="39">
        <v>140.82</v>
      </c>
      <c r="AA7" s="39">
        <v>109.31</v>
      </c>
      <c r="AB7" s="39">
        <v>119.25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196.91</v>
      </c>
      <c r="AU7" s="39">
        <v>238.35</v>
      </c>
      <c r="AV7" s="39">
        <v>182.46</v>
      </c>
      <c r="AW7" s="39">
        <v>299.06</v>
      </c>
      <c r="AX7" s="39">
        <v>273.75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531.49</v>
      </c>
      <c r="BF7" s="39">
        <v>618.16</v>
      </c>
      <c r="BG7" s="39">
        <v>656.89</v>
      </c>
      <c r="BH7" s="39">
        <v>505.39</v>
      </c>
      <c r="BI7" s="39">
        <v>423.48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144.33000000000001</v>
      </c>
      <c r="BQ7" s="39">
        <v>136.72999999999999</v>
      </c>
      <c r="BR7" s="39">
        <v>146.07</v>
      </c>
      <c r="BS7" s="39">
        <v>111.21</v>
      </c>
      <c r="BT7" s="39">
        <v>123.37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123.31</v>
      </c>
      <c r="CB7" s="39">
        <v>130.18</v>
      </c>
      <c r="CC7" s="39">
        <v>121.83</v>
      </c>
      <c r="CD7" s="39">
        <v>120.99</v>
      </c>
      <c r="CE7" s="39">
        <v>108.91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96.93</v>
      </c>
      <c r="CM7" s="39">
        <v>97.3</v>
      </c>
      <c r="CN7" s="39">
        <v>98.26</v>
      </c>
      <c r="CO7" s="39">
        <v>82.03</v>
      </c>
      <c r="CP7" s="39">
        <v>89.2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42.61</v>
      </c>
      <c r="DI7" s="39">
        <v>41.1</v>
      </c>
      <c r="DJ7" s="39">
        <v>42.56</v>
      </c>
      <c r="DK7" s="39">
        <v>26.5</v>
      </c>
      <c r="DL7" s="39">
        <v>28.66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2022-01-13T03:39:29Z</cp:lastPrinted>
  <dcterms:created xsi:type="dcterms:W3CDTF">2021-12-03T06:57:57Z</dcterms:created>
  <dcterms:modified xsi:type="dcterms:W3CDTF">2022-01-13T08:42:11Z</dcterms:modified>
  <cp:category/>
</cp:coreProperties>
</file>