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92.168.1.1\水道事業会計_共有\003_係長\08_経営比較分析表（1月）\R5_R4決算 - コピー\"/>
    </mc:Choice>
  </mc:AlternateContent>
  <xr:revisionPtr revIDLastSave="0" documentId="13_ncr:1_{813BEF2A-9E7B-4F5B-9D50-798F7E0C624D}" xr6:coauthVersionLast="47" xr6:coauthVersionMax="47" xr10:uidLastSave="{00000000-0000-0000-0000-000000000000}"/>
  <workbookProtection workbookAlgorithmName="SHA-512" workbookHashValue="9EngPv4B8SbbTc+lkLavKhB+YRwdArQhGZGMWQWJBAeb5TBD0kEL8NYwdmynzV8D76Gl9QxSaSwfjAyqp5X/VA==" workbookSaltValue="b3em8AW52Wf0PvfOw7B0mg==" workbookSpinCount="100000" lockStructure="1"/>
  <bookViews>
    <workbookView xWindow="-120" yWindow="-120" windowWidth="29040" windowHeight="1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<sst xmlns="http://schemas.openxmlformats.org/spreadsheetml/2006/main" count="231" uniqueCount="112">
  <si>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</si>
  <si>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</si>
  <si>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</si>
  <si>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</si>
  <si>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</si>
  <si>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</si>
  <si>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</si>
  <si>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</si>
  <si>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</si>
  <si>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</si>
  <si>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</si>
  <si>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</si>
  <si>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</si>
  <si>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</si>
  <si>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</si>
  <si>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</si>
  <si>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</si>
  <si>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</si>
  <si>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</si>
  <si>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</si>
  <si>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</si>
  <si>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</si>
  <si>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</si>
  <si>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</si>
  <si>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</si>
  <si>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</si>
  <si>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</si>
  <si>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</si>
  <si>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</si>
  <si>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</si>
  <si>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</si>
  <si>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</si>
  <si>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</si>
  <si>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</si>
  <si>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</si>
  <si>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</si>
  <si>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</si>
  <si>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</si>
  <si>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</si>
  <si>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</si>
  <si>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</si>
  <si>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</si>
  <si>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</si>
  <si>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</si>
  <si>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</si>
  <si>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</si>
  <si>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</si>
  <si>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</si>
  <si>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</si>
  <si>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</si>
  <si>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</si>
  <si>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</si>
  <si>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</si>
  <si>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</si>
  <si>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</si>
  <si>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</si>
  <si>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</si>
  <si>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</si>
  <si>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</si>
  <si>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</si>
  <si>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</si>
  <si>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</si>
  <si>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</si>
  <si>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</si>
  <si>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</si>
  <si>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</si>
  <si>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</si>
  <si>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</si>
  <si>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</si>
  <si>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</si>
  <si>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</si>
  <si>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</si>
  <si>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</si>
  <si>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</si>
  <si>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</si>
  <si>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</si>
  <si>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</si>
  <si>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</si>
  <si>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</si>
  <si>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</si>
  <si>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</si>
  <si>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</si>
  <si>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</si>
  <si>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</si>
  <si>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</si>
  <si>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</si>
  <si>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</si>
  <si>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</si>
  <si>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</si>
  <si>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</si>
  <si>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</si>
  <si>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</si>
  <si>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</si>
  <si>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京築地区水道企業団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</si>
  <si>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</si>
  <si>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</si>
  <si>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</si>
  <si>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</si>
  <si>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</si>
  <si>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</si>
  <si>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</si>
  <si>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</si>
  <si>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</si>
  <si>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</si>
  <si>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</si>
  <si>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</si>
  <si>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</si>
  <si>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</si>
  <si>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</si>
  <si>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①有形固定資産減価償却率については、湯の川内浄水場で、R2～R7に耐震補強工事を実施中であり、また、老朽化した機械・電気設備を順次更新しているため増加傾向である。
②③管路については、法定耐用年数を超過した資産はなし。</t>
    <rPh sb="42" eb="43">
      <t>チュウ</t>
    </rPh>
    <rPh sb="50" eb="53">
      <t>ロウキュウカ</t>
    </rPh>
    <rPh sb="73" eb="75">
      <t>ゾウカ</t>
    </rPh>
    <rPh sb="75" eb="77">
      <t>ケイコウ</t>
    </rPh>
    <phoneticPr fontId="4"/>
  </si>
  <si>
    <r>
      <t xml:space="preserve">①R1からR2の変動については、R1が横瀬浄水場の供給開始が6月からで、年間10か月の供給であったためであり、R2から1年通じての通常の供給体制となったことによるものである。R3からR4の変動については、R4が一時的に修繕費が増加したためであり、また、R4からR5の変動については、主な理由として、R4の一時的に増えた修繕費が減少したためであり、経常収支比率114.71％で、今後もこの水準を維持するよう努める。
③流動比率については100％以上であり問題はない。
④R1以降、創設当初の企業債の償還が完了していくため、企業債残高対給水収益比率は、減少傾向。
⑤料金回収率については、100％以上であり問題はない。
</t>
    </r>
    <r>
      <rPr>
        <sz val="11"/>
        <rFont val="ＭＳ ゴシック"/>
        <family val="3"/>
        <charset val="128"/>
      </rPr>
      <t>⑥給水原価については、R1、R4及びR5は①と同様の理由で、R2、R3は、有収水量の増により給水原価の減となっている。</t>
    </r>
    <r>
      <rPr>
        <sz val="11"/>
        <color theme="1"/>
        <rFont val="ＭＳ ゴシック"/>
        <family val="3"/>
        <charset val="128"/>
      </rPr>
      <t xml:space="preserve">
⑦施設利用率については、90.71％と、類似団体平均値と比べ、概ね良好な数値である。
⑧有収率は100％であり問題はない。</t>
    </r>
    <rPh sb="25" eb="27">
      <t>キョウキュウ</t>
    </rPh>
    <rPh sb="27" eb="29">
      <t>カイシ</t>
    </rPh>
    <rPh sb="31" eb="32">
      <t>ガツ</t>
    </rPh>
    <rPh sb="60" eb="61">
      <t>ネン</t>
    </rPh>
    <rPh sb="61" eb="62">
      <t>ツウ</t>
    </rPh>
    <rPh sb="65" eb="67">
      <t>ツウジョウ</t>
    </rPh>
    <rPh sb="68" eb="72">
      <t>キョウキュウタイセイ</t>
    </rPh>
    <rPh sb="93" eb="95">
      <t>ヘンドウ</t>
    </rPh>
    <rPh sb="104" eb="107">
      <t>イチジテキ</t>
    </rPh>
    <rPh sb="108" eb="111">
      <t>シュウゼンヒ</t>
    </rPh>
    <rPh sb="112" eb="114">
      <t>ゾウカ</t>
    </rPh>
    <rPh sb="133" eb="135">
      <t>ヘンドウ</t>
    </rPh>
    <rPh sb="141" eb="142">
      <t>オモ</t>
    </rPh>
    <rPh sb="143" eb="145">
      <t>リユウ</t>
    </rPh>
    <rPh sb="152" eb="155">
      <t>イチジテキ</t>
    </rPh>
    <rPh sb="156" eb="157">
      <t>フ</t>
    </rPh>
    <rPh sb="159" eb="162">
      <t>シュウゼンヒ</t>
    </rPh>
    <rPh sb="163" eb="165">
      <t>ゲンショウ</t>
    </rPh>
    <rPh sb="320" eb="321">
      <t>オヨ</t>
    </rPh>
    <rPh sb="324" eb="325">
      <t>オヨ</t>
    </rPh>
    <rPh sb="330" eb="332">
      <t>ドウヨウ</t>
    </rPh>
    <rPh sb="333" eb="335">
      <t>リユウ</t>
    </rPh>
    <phoneticPr fontId="4"/>
  </si>
  <si>
    <t>今後、企業債残高は減少していき、企業債残高対給水収益比率はR11には200％を下回る予定で、経常収支は100％以上を維持できる見込みであり、健全な経営状況といえる。しかしながら、今後の20年間は、主に老朽化資産である湯の川内浄水場の機械設備の更新が順次見込まれるため、引き続き、財政収支バランスに注視しながら、適切な更新計画を実施し、水道用水の安定供給と健全経営の実施に努める。</t>
    <rPh sb="42" eb="4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</si>
</sst>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DD-4E8C-9045-81D89BF966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87DD-4E8C-9045-81D89BF966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82.03</c:v>
                </c:pt>
                <c:pt idx="1">
                  <c:v>89.2</c:v>
                </c:pt>
                <c:pt idx="2">
                  <c:v>90.79</c:v>
                </c:pt>
                <c:pt idx="3">
                  <c:v>91.08</c:v>
                </c:pt>
                <c:pt idx="4">
                  <c:v>90.71</c:v>
                </c:pt>
              </c:numCache>
            </c:numRef>
          </c:val>
          <c:extLst>
            <c:ext xmlns:c16="http://schemas.microsoft.com/office/drawing/2014/chart" uri="{C3380CC4-5D6E-409C-BE32-E72D297353CC}">
              <c16:uniqueId val="{00000000-FBF6-4255-9FDC-8325C5798C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FBF6-4255-9FDC-8325C5798C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01-4DBD-8ADA-3AAAD3A8E1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6001-4DBD-8ADA-3AAAD3A8E1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109.31</c:v>
                </c:pt>
                <c:pt idx="1">
                  <c:v>119.25</c:v>
                </c:pt>
                <c:pt idx="2">
                  <c:v>118.46</c:v>
                </c:pt>
                <c:pt idx="3">
                  <c:v>110.61</c:v>
                </c:pt>
                <c:pt idx="4">
                  <c:v>114.71</c:v>
                </c:pt>
              </c:numCache>
            </c:numRef>
          </c:val>
          <c:extLst>
            <c:ext xmlns:c16="http://schemas.microsoft.com/office/drawing/2014/chart" uri="{C3380CC4-5D6E-409C-BE32-E72D297353CC}">
              <c16:uniqueId val="{00000000-99B3-4F37-A0A8-5603CA27BE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99B3-4F37-A0A8-5603CA27BE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26.5</c:v>
                </c:pt>
                <c:pt idx="1">
                  <c:v>28.66</c:v>
                </c:pt>
                <c:pt idx="2">
                  <c:v>30.84</c:v>
                </c:pt>
                <c:pt idx="3">
                  <c:v>31.3</c:v>
                </c:pt>
                <c:pt idx="4">
                  <c:v>33.020000000000003</c:v>
                </c:pt>
              </c:numCache>
            </c:numRef>
          </c:val>
          <c:extLst>
            <c:ext xmlns:c16="http://schemas.microsoft.com/office/drawing/2014/chart" uri="{C3380CC4-5D6E-409C-BE32-E72D297353CC}">
              <c16:uniqueId val="{00000000-5969-4E56-8B6A-FA08C9A38D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5969-4E56-8B6A-FA08C9A38D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41-4B31-A7F8-841AA9136D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EA41-4B31-A7F8-841AA9136D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3-4178-A662-8002415A4D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9DB3-4178-A662-8002415A4D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299.06</c:v>
                </c:pt>
                <c:pt idx="1">
                  <c:v>273.75</c:v>
                </c:pt>
                <c:pt idx="2">
                  <c:v>270.27999999999997</c:v>
                </c:pt>
                <c:pt idx="3">
                  <c:v>296.18</c:v>
                </c:pt>
                <c:pt idx="4">
                  <c:v>314.95</c:v>
                </c:pt>
              </c:numCache>
            </c:numRef>
          </c:val>
          <c:extLst>
            <c:ext xmlns:c16="http://schemas.microsoft.com/office/drawing/2014/chart" uri="{C3380CC4-5D6E-409C-BE32-E72D297353CC}">
              <c16:uniqueId val="{00000000-4260-41D5-94E7-A1314FCEED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4260-41D5-94E7-A1314FCEED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505.39</c:v>
                </c:pt>
                <c:pt idx="1">
                  <c:v>423.48</c:v>
                </c:pt>
                <c:pt idx="2">
                  <c:v>378.65</c:v>
                </c:pt>
                <c:pt idx="3">
                  <c:v>350.73</c:v>
                </c:pt>
                <c:pt idx="4">
                  <c:v>314.25</c:v>
                </c:pt>
              </c:numCache>
            </c:numRef>
          </c:val>
          <c:extLst>
            <c:ext xmlns:c16="http://schemas.microsoft.com/office/drawing/2014/chart" uri="{C3380CC4-5D6E-409C-BE32-E72D297353CC}">
              <c16:uniqueId val="{00000000-7F01-4817-8A4D-2136325668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7F01-4817-8A4D-2136325668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111.21</c:v>
                </c:pt>
                <c:pt idx="1">
                  <c:v>123.37</c:v>
                </c:pt>
                <c:pt idx="2">
                  <c:v>122.4</c:v>
                </c:pt>
                <c:pt idx="3">
                  <c:v>112.59</c:v>
                </c:pt>
                <c:pt idx="4">
                  <c:v>116.9</c:v>
                </c:pt>
              </c:numCache>
            </c:numRef>
          </c:val>
          <c:extLst>
            <c:ext xmlns:c16="http://schemas.microsoft.com/office/drawing/2014/chart" uri="{C3380CC4-5D6E-409C-BE32-E72D297353CC}">
              <c16:uniqueId val="{00000000-305E-42C4-8B34-91C5DB5070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305E-42C4-8B34-91C5DB5070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120.99</c:v>
                </c:pt>
                <c:pt idx="1">
                  <c:v>108.91</c:v>
                </c:pt>
                <c:pt idx="2">
                  <c:v>107.98</c:v>
                </c:pt>
                <c:pt idx="3">
                  <c:v>117.03</c:v>
                </c:pt>
                <c:pt idx="4">
                  <c:v>113.16</c:v>
                </c:pt>
              </c:numCache>
            </c:numRef>
          </c:val>
          <c:extLst>
            <c:ext xmlns:c16="http://schemas.microsoft.com/office/drawing/2014/chart" uri="{C3380CC4-5D6E-409C-BE32-E72D297353CC}">
              <c16:uniqueId val="{00000000-7FEF-4165-86DF-7977700421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7FEF-4165-86DF-7977700421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6" zoomScale="85" zoomScaleNormal="85" workbookViewId="0">
      <selection activeCell="BJ79" sqref="BJ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福岡県　京築地区水道企業団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85.43</v>
      </c>
      <c r="J10" s="46"/>
      <c r="K10" s="46"/>
      <c r="L10" s="46"/>
      <c r="M10" s="46"/>
      <c r="N10" s="46"/>
      <c r="O10" s="74"/>
      <c r="P10" s="47">
        <f>データ!$P$6</f>
        <v>76.83</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140001</v>
      </c>
      <c r="AM10" s="44"/>
      <c r="AN10" s="44"/>
      <c r="AO10" s="44"/>
      <c r="AP10" s="44"/>
      <c r="AQ10" s="44"/>
      <c r="AR10" s="44"/>
      <c r="AS10" s="44"/>
      <c r="AT10" s="45">
        <f>データ!$V$6</f>
        <v>204.3</v>
      </c>
      <c r="AU10" s="46"/>
      <c r="AV10" s="46"/>
      <c r="AW10" s="46"/>
      <c r="AX10" s="46"/>
      <c r="AY10" s="46"/>
      <c r="AZ10" s="46"/>
      <c r="BA10" s="46"/>
      <c r="BB10" s="47">
        <f>データ!$W$6</f>
        <v>685.27</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26</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5"/>
      <c r="BM58" s="76"/>
      <c r="BN58" s="76"/>
      <c r="BO58" s="76"/>
      <c r="BP58" s="76"/>
      <c r="BQ58" s="76"/>
      <c r="BR58" s="76"/>
      <c r="BS58" s="76"/>
      <c r="BT58" s="76"/>
      <c r="BU58" s="76"/>
      <c r="BV58" s="76"/>
      <c r="BW58" s="76"/>
      <c r="BX58" s="76"/>
      <c r="BY58" s="76"/>
      <c r="BZ58" s="7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5"/>
      <c r="BM59" s="76"/>
      <c r="BN59" s="76"/>
      <c r="BO59" s="76"/>
      <c r="BP59" s="76"/>
      <c r="BQ59" s="76"/>
      <c r="BR59" s="76"/>
      <c r="BS59" s="76"/>
      <c r="BT59" s="76"/>
      <c r="BU59" s="76"/>
      <c r="BV59" s="76"/>
      <c r="BW59" s="76"/>
      <c r="BX59" s="76"/>
      <c r="BY59" s="76"/>
      <c r="BZ59" s="77"/>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75"/>
      <c r="BM60" s="76"/>
      <c r="BN60" s="76"/>
      <c r="BO60" s="76"/>
      <c r="BP60" s="76"/>
      <c r="BQ60" s="76"/>
      <c r="BR60" s="76"/>
      <c r="BS60" s="76"/>
      <c r="BT60" s="76"/>
      <c r="BU60" s="76"/>
      <c r="BV60" s="76"/>
      <c r="BW60" s="76"/>
      <c r="BX60" s="76"/>
      <c r="BY60" s="76"/>
      <c r="BZ60" s="77"/>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28</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5" t="s">
        <v>111</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5"/>
      <c r="BM80" s="76"/>
      <c r="BN80" s="76"/>
      <c r="BO80" s="76"/>
      <c r="BP80" s="76"/>
      <c r="BQ80" s="76"/>
      <c r="BR80" s="76"/>
      <c r="BS80" s="76"/>
      <c r="BT80" s="76"/>
      <c r="BU80" s="76"/>
      <c r="BV80" s="76"/>
      <c r="BW80" s="76"/>
      <c r="BX80" s="76"/>
      <c r="BY80" s="76"/>
      <c r="BZ80" s="7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5"/>
      <c r="BM81" s="76"/>
      <c r="BN81" s="76"/>
      <c r="BO81" s="76"/>
      <c r="BP81" s="76"/>
      <c r="BQ81" s="76"/>
      <c r="BR81" s="76"/>
      <c r="BS81" s="76"/>
      <c r="BT81" s="76"/>
      <c r="BU81" s="76"/>
      <c r="BV81" s="76"/>
      <c r="BW81" s="76"/>
      <c r="BX81" s="76"/>
      <c r="BY81" s="76"/>
      <c r="BZ81" s="7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8"/>
      <c r="BM82" s="79"/>
      <c r="BN82" s="79"/>
      <c r="BO82" s="79"/>
      <c r="BP82" s="79"/>
      <c r="BQ82" s="79"/>
      <c r="BR82" s="79"/>
      <c r="BS82" s="79"/>
      <c r="BT82" s="79"/>
      <c r="BU82" s="79"/>
      <c r="BV82" s="79"/>
      <c r="BW82" s="79"/>
      <c r="BX82" s="79"/>
      <c r="BY82" s="79"/>
      <c r="BZ82" s="8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hCLfIZbAPMGmkrxCO6g0v2zOgC/goS14w1uhP+TuzhIy48qUD+jCKrqb2wHCdhSIkVwk1V+S7OB8YfQi+zrWqg==" saltValue="cWlHZIwdZf1up21/9CRxHA==" spinCount="100000" sheet="1" objects="1" scenarios="1" formatCells="0" formatColumns="0" formatRows="0"/>
  <mergeCells count="48">
    <mergeCell ref="BL16:BZ44"/>
    <mergeCell ref="BL47:BZ63"/>
    <mergeCell ref="BL66:BZ82"/>
    <mergeCell ref="BL45:BZ46"/>
    <mergeCell ref="B60:BJ61"/>
    <mergeCell ref="BL64:BZ65"/>
    <mergeCell ref="BL11:BZ13"/>
    <mergeCell ref="B14:BJ15"/>
    <mergeCell ref="BL14:BZ15"/>
    <mergeCell ref="B10:H10"/>
    <mergeCell ref="I10:O10"/>
    <mergeCell ref="P10:V10"/>
    <mergeCell ref="W10:AC10"/>
    <mergeCell ref="AL10:AS10"/>
    <mergeCell ref="AT10:BA10"/>
    <mergeCell ref="AT9:BA9"/>
    <mergeCell ref="BB9:BI9"/>
    <mergeCell ref="BL9:BM9"/>
    <mergeCell ref="BN9:BY9"/>
    <mergeCell ref="BB10:BI10"/>
    <mergeCell ref="BL10:BM10"/>
    <mergeCell ref="BN10:BY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409499</v>
      </c>
      <c r="D6" s="20">
        <f t="shared" si="3"/>
        <v>46</v>
      </c>
      <c r="E6" s="20">
        <f t="shared" si="3"/>
        <v>1</v>
      </c>
      <c r="F6" s="20">
        <f t="shared" si="3"/>
        <v>0</v>
      </c>
      <c r="G6" s="20">
        <f t="shared" si="3"/>
        <v>2</v>
      </c>
      <c r="H6" s="20" t="str">
        <f t="shared" si="3"/>
        <v>福岡県　京築地区水道企業団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85.43</v>
      </c>
      <c r="P6" s="21">
        <f t="shared" si="3"/>
        <v>76.83</v>
      </c>
      <c r="Q6" s="21">
        <f t="shared" si="3"/>
        <v>0</v>
      </c>
      <c r="R6" s="21" t="str">
        <f t="shared" si="3"/>
        <v>-</v>
      </c>
      <c r="S6" s="21" t="str">
        <f t="shared" si="3"/>
        <v>-</v>
      </c>
      <c r="T6" s="21" t="str">
        <f t="shared" si="3"/>
        <v>-</v>
      </c>
      <c r="U6" s="21">
        <f t="shared" si="3"/>
        <v>140001</v>
      </c>
      <c r="V6" s="21">
        <f t="shared" si="3"/>
        <v>204.3</v>
      </c>
      <c r="W6" s="21">
        <f t="shared" si="3"/>
        <v>685.27</v>
      </c>
      <c r="X6" s="22">
        <f>IF(X7="",NA(),X7)</f>
        <v>109.31</v>
      </c>
      <c r="Y6" s="22">
        <f t="shared" ref="Y6:AG6" si="4">IF(Y7="",NA(),Y7)</f>
        <v>119.25</v>
      </c>
      <c r="Z6" s="22">
        <f t="shared" si="4"/>
        <v>118.46</v>
      </c>
      <c r="AA6" s="22">
        <f t="shared" si="4"/>
        <v>110.61</v>
      </c>
      <c r="AB6" s="22">
        <f t="shared" si="4"/>
        <v>114.71</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299.06</v>
      </c>
      <c r="AU6" s="22">
        <f t="shared" ref="AU6:BC6" si="6">IF(AU7="",NA(),AU7)</f>
        <v>273.75</v>
      </c>
      <c r="AV6" s="22">
        <f t="shared" si="6"/>
        <v>270.27999999999997</v>
      </c>
      <c r="AW6" s="22">
        <f t="shared" si="6"/>
        <v>296.18</v>
      </c>
      <c r="AX6" s="22">
        <f t="shared" si="6"/>
        <v>314.95</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505.39</v>
      </c>
      <c r="BF6" s="22">
        <f t="shared" ref="BF6:BN6" si="7">IF(BF7="",NA(),BF7)</f>
        <v>423.48</v>
      </c>
      <c r="BG6" s="22">
        <f t="shared" si="7"/>
        <v>378.65</v>
      </c>
      <c r="BH6" s="22">
        <f t="shared" si="7"/>
        <v>350.73</v>
      </c>
      <c r="BI6" s="22">
        <f t="shared" si="7"/>
        <v>314.25</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111.21</v>
      </c>
      <c r="BQ6" s="22">
        <f t="shared" ref="BQ6:BY6" si="8">IF(BQ7="",NA(),BQ7)</f>
        <v>123.37</v>
      </c>
      <c r="BR6" s="22">
        <f t="shared" si="8"/>
        <v>122.4</v>
      </c>
      <c r="BS6" s="22">
        <f t="shared" si="8"/>
        <v>112.59</v>
      </c>
      <c r="BT6" s="22">
        <f t="shared" si="8"/>
        <v>116.9</v>
      </c>
      <c r="BU6" s="22">
        <f t="shared" si="8"/>
        <v>112.84</v>
      </c>
      <c r="BV6" s="22">
        <f t="shared" si="8"/>
        <v>110.77</v>
      </c>
      <c r="BW6" s="22">
        <f t="shared" si="8"/>
        <v>112.35</v>
      </c>
      <c r="BX6" s="22">
        <f t="shared" si="8"/>
        <v>106.47</v>
      </c>
      <c r="BY6" s="22">
        <f t="shared" si="8"/>
        <v>107.7</v>
      </c>
      <c r="BZ6" s="21" t="str">
        <f>IF(BZ7="","",IF(BZ7="-","【-】","【"&amp;SUBSTITUTE(TEXT(BZ7,"#,##0.00"),"-","△")&amp;"】"))</f>
        <v>【107.70】</v>
      </c>
      <c r="CA6" s="22">
        <f>IF(CA7="",NA(),CA7)</f>
        <v>120.99</v>
      </c>
      <c r="CB6" s="22">
        <f t="shared" ref="CB6:CJ6" si="9">IF(CB7="",NA(),CB7)</f>
        <v>108.91</v>
      </c>
      <c r="CC6" s="22">
        <f t="shared" si="9"/>
        <v>107.98</v>
      </c>
      <c r="CD6" s="22">
        <f t="shared" si="9"/>
        <v>117.03</v>
      </c>
      <c r="CE6" s="22">
        <f t="shared" si="9"/>
        <v>113.16</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82.03</v>
      </c>
      <c r="CM6" s="22">
        <f t="shared" ref="CM6:CU6" si="10">IF(CM7="",NA(),CM7)</f>
        <v>89.2</v>
      </c>
      <c r="CN6" s="22">
        <f t="shared" si="10"/>
        <v>90.79</v>
      </c>
      <c r="CO6" s="22">
        <f t="shared" si="10"/>
        <v>91.08</v>
      </c>
      <c r="CP6" s="22">
        <f t="shared" si="10"/>
        <v>90.71</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26.5</v>
      </c>
      <c r="DI6" s="22">
        <f t="shared" ref="DI6:DQ6" si="12">IF(DI7="",NA(),DI7)</f>
        <v>28.66</v>
      </c>
      <c r="DJ6" s="22">
        <f t="shared" si="12"/>
        <v>30.84</v>
      </c>
      <c r="DK6" s="22">
        <f t="shared" si="12"/>
        <v>31.3</v>
      </c>
      <c r="DL6" s="22">
        <f t="shared" si="12"/>
        <v>33.020000000000003</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409499</v>
      </c>
      <c r="D7" s="24">
        <v>46</v>
      </c>
      <c r="E7" s="24">
        <v>1</v>
      </c>
      <c r="F7" s="24">
        <v>0</v>
      </c>
      <c r="G7" s="24">
        <v>2</v>
      </c>
      <c r="H7" s="24" t="s">
        <v>93</v>
      </c>
      <c r="I7" s="24" t="s">
        <v>94</v>
      </c>
      <c r="J7" s="24" t="s">
        <v>95</v>
      </c>
      <c r="K7" s="24" t="s">
        <v>96</v>
      </c>
      <c r="L7" s="24" t="s">
        <v>97</v>
      </c>
      <c r="M7" s="24" t="s">
        <v>98</v>
      </c>
      <c r="N7" s="25" t="s">
        <v>99</v>
      </c>
      <c r="O7" s="25">
        <v>85.43</v>
      </c>
      <c r="P7" s="25">
        <v>76.83</v>
      </c>
      <c r="Q7" s="25">
        <v>0</v>
      </c>
      <c r="R7" s="25" t="s">
        <v>99</v>
      </c>
      <c r="S7" s="25" t="s">
        <v>99</v>
      </c>
      <c r="T7" s="25" t="s">
        <v>99</v>
      </c>
      <c r="U7" s="25">
        <v>140001</v>
      </c>
      <c r="V7" s="25">
        <v>204.3</v>
      </c>
      <c r="W7" s="25">
        <v>685.27</v>
      </c>
      <c r="X7" s="25">
        <v>109.31</v>
      </c>
      <c r="Y7" s="25">
        <v>119.25</v>
      </c>
      <c r="Z7" s="25">
        <v>118.46</v>
      </c>
      <c r="AA7" s="25">
        <v>110.61</v>
      </c>
      <c r="AB7" s="25">
        <v>114.71</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299.06</v>
      </c>
      <c r="AU7" s="25">
        <v>273.75</v>
      </c>
      <c r="AV7" s="25">
        <v>270.27999999999997</v>
      </c>
      <c r="AW7" s="25">
        <v>296.18</v>
      </c>
      <c r="AX7" s="25">
        <v>314.95</v>
      </c>
      <c r="AY7" s="25">
        <v>271.10000000000002</v>
      </c>
      <c r="AZ7" s="25">
        <v>284.45</v>
      </c>
      <c r="BA7" s="25">
        <v>309.23</v>
      </c>
      <c r="BB7" s="25">
        <v>313.43</v>
      </c>
      <c r="BC7" s="25">
        <v>303.10000000000002</v>
      </c>
      <c r="BD7" s="25">
        <v>303.10000000000002</v>
      </c>
      <c r="BE7" s="25">
        <v>505.39</v>
      </c>
      <c r="BF7" s="25">
        <v>423.48</v>
      </c>
      <c r="BG7" s="25">
        <v>378.65</v>
      </c>
      <c r="BH7" s="25">
        <v>350.73</v>
      </c>
      <c r="BI7" s="25">
        <v>314.25</v>
      </c>
      <c r="BJ7" s="25">
        <v>272.95999999999998</v>
      </c>
      <c r="BK7" s="25">
        <v>260.95999999999998</v>
      </c>
      <c r="BL7" s="25">
        <v>240.07</v>
      </c>
      <c r="BM7" s="25">
        <v>224.81</v>
      </c>
      <c r="BN7" s="25">
        <v>210.83</v>
      </c>
      <c r="BO7" s="25">
        <v>210.83</v>
      </c>
      <c r="BP7" s="25">
        <v>111.21</v>
      </c>
      <c r="BQ7" s="25">
        <v>123.37</v>
      </c>
      <c r="BR7" s="25">
        <v>122.4</v>
      </c>
      <c r="BS7" s="25">
        <v>112.59</v>
      </c>
      <c r="BT7" s="25">
        <v>116.9</v>
      </c>
      <c r="BU7" s="25">
        <v>112.84</v>
      </c>
      <c r="BV7" s="25">
        <v>110.77</v>
      </c>
      <c r="BW7" s="25">
        <v>112.35</v>
      </c>
      <c r="BX7" s="25">
        <v>106.47</v>
      </c>
      <c r="BY7" s="25">
        <v>107.7</v>
      </c>
      <c r="BZ7" s="25">
        <v>107.7</v>
      </c>
      <c r="CA7" s="25">
        <v>120.99</v>
      </c>
      <c r="CB7" s="25">
        <v>108.91</v>
      </c>
      <c r="CC7" s="25">
        <v>107.98</v>
      </c>
      <c r="CD7" s="25">
        <v>117.03</v>
      </c>
      <c r="CE7" s="25">
        <v>113.16</v>
      </c>
      <c r="CF7" s="25">
        <v>73.849999999999994</v>
      </c>
      <c r="CG7" s="25">
        <v>73.180000000000007</v>
      </c>
      <c r="CH7" s="25">
        <v>73.05</v>
      </c>
      <c r="CI7" s="25">
        <v>77.53</v>
      </c>
      <c r="CJ7" s="25">
        <v>76.25</v>
      </c>
      <c r="CK7" s="25">
        <v>76.25</v>
      </c>
      <c r="CL7" s="25">
        <v>82.03</v>
      </c>
      <c r="CM7" s="25">
        <v>89.2</v>
      </c>
      <c r="CN7" s="25">
        <v>90.79</v>
      </c>
      <c r="CO7" s="25">
        <v>91.08</v>
      </c>
      <c r="CP7" s="25">
        <v>90.71</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26.5</v>
      </c>
      <c r="DI7" s="25">
        <v>28.66</v>
      </c>
      <c r="DJ7" s="25">
        <v>30.84</v>
      </c>
      <c r="DK7" s="25">
        <v>31.3</v>
      </c>
      <c r="DL7" s="25">
        <v>33.020000000000003</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企業団 京築地区水道</cp:lastModifiedBy>
  <cp:lastPrinted>2025-02-03T04:20:45Z</cp:lastPrinted>
  <dcterms:created xsi:type="dcterms:W3CDTF">2025-01-24T06:55:08Z</dcterms:created>
  <dcterms:modified xsi:type="dcterms:W3CDTF">2025-02-03T04:30:45Z</dcterms:modified>
  <cp:category/>
</cp:coreProperties>
</file>